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uše Bucharová\Documents\OBEC\ROZPOČET\ROZPOČET\2024\"/>
    </mc:Choice>
  </mc:AlternateContent>
  <xr:revisionPtr revIDLastSave="0" documentId="13_ncr:1_{ED6EA41B-B403-4E8F-94A6-753070CD64D0}" xr6:coauthVersionLast="47" xr6:coauthVersionMax="47" xr10:uidLastSave="{00000000-0000-0000-0000-000000000000}"/>
  <bookViews>
    <workbookView xWindow="-108" yWindow="-108" windowWidth="23256" windowHeight="12576" tabRatio="984" activeTab="1" xr2:uid="{00000000-000D-0000-FFFF-FFFF00000000}"/>
  </bookViews>
  <sheets>
    <sheet name="Rozpočet na položky" sheetId="1" r:id="rId1"/>
    <sheet name="Rozpočet ke zveřejnění" sheetId="2" r:id="rId2"/>
    <sheet name="List1" sheetId="3" r:id="rId3"/>
  </sheets>
  <calcPr calcId="181029"/>
</workbook>
</file>

<file path=xl/calcChain.xml><?xml version="1.0" encoding="utf-8"?>
<calcChain xmlns="http://schemas.openxmlformats.org/spreadsheetml/2006/main">
  <c r="D43" i="1" l="1"/>
  <c r="C16" i="2" s="1"/>
  <c r="D35" i="1"/>
  <c r="C13" i="2" s="1"/>
  <c r="D137" i="1"/>
  <c r="C40" i="2" s="1"/>
  <c r="D135" i="1"/>
  <c r="C39" i="2" s="1"/>
  <c r="D133" i="1"/>
  <c r="C38" i="2" s="1"/>
  <c r="D131" i="1"/>
  <c r="C37" i="2" s="1"/>
  <c r="D113" i="1"/>
  <c r="C36" i="2" s="1"/>
  <c r="D107" i="1"/>
  <c r="C34" i="2" s="1"/>
  <c r="D101" i="1"/>
  <c r="D97" i="1"/>
  <c r="C33" i="2" s="1"/>
  <c r="D94" i="1"/>
  <c r="C32" i="2" s="1"/>
  <c r="D92" i="1"/>
  <c r="C31" i="2" s="1"/>
  <c r="D90" i="1"/>
  <c r="C30" i="2" s="1"/>
  <c r="D84" i="1"/>
  <c r="C29" i="2" s="1"/>
  <c r="D81" i="1"/>
  <c r="C28" i="2" s="1"/>
  <c r="D78" i="1"/>
  <c r="C27" i="2" s="1"/>
  <c r="D76" i="1"/>
  <c r="C26" i="2" s="1"/>
  <c r="D72" i="1"/>
  <c r="C25" i="2" s="1"/>
  <c r="D70" i="1"/>
  <c r="C24" i="2" s="1"/>
  <c r="D67" i="1"/>
  <c r="C23" i="2" s="1"/>
  <c r="D63" i="1"/>
  <c r="C22" i="2" s="1"/>
  <c r="D58" i="1"/>
  <c r="C21" i="2" s="1"/>
  <c r="D55" i="1"/>
  <c r="C20" i="2" s="1"/>
  <c r="D53" i="1"/>
  <c r="C19" i="2" s="1"/>
  <c r="D50" i="1"/>
  <c r="C18" i="2" s="1"/>
  <c r="D48" i="1"/>
  <c r="C17" i="2" s="1"/>
  <c r="D41" i="1"/>
  <c r="C15" i="2" s="1"/>
  <c r="D39" i="1"/>
  <c r="C14" i="2" s="1"/>
  <c r="D31" i="1"/>
  <c r="C10" i="2" s="1"/>
  <c r="D29" i="1"/>
  <c r="C9" i="2" s="1"/>
  <c r="D27" i="1"/>
  <c r="C8" i="2" s="1"/>
  <c r="D25" i="1"/>
  <c r="C7" i="2" s="1"/>
  <c r="D23" i="1"/>
  <c r="C6" i="2" s="1"/>
  <c r="D21" i="1"/>
  <c r="C5" i="2" s="1"/>
  <c r="D4" i="1"/>
  <c r="C4" i="2" s="1"/>
  <c r="C35" i="2" l="1"/>
  <c r="D33" i="1"/>
  <c r="D139" i="1"/>
  <c r="C11" i="2"/>
  <c r="C41" i="2"/>
  <c r="C42" i="2" l="1"/>
  <c r="D140" i="1"/>
  <c r="D141" i="1" s="1"/>
</calcChain>
</file>

<file path=xl/sharedStrings.xml><?xml version="1.0" encoding="utf-8"?>
<sst xmlns="http://schemas.openxmlformats.org/spreadsheetml/2006/main" count="385" uniqueCount="196">
  <si>
    <t>Příjmy                                           v Kč</t>
  </si>
  <si>
    <t>Bez paragrafu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</si>
  <si>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</si>
  <si>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</si>
  <si>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</si>
  <si>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</si>
  <si>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</si>
  <si>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</si>
  <si>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</si>
  <si>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</si>
  <si>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</si>
  <si>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</si>
  <si>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</si>
  <si>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</si>
  <si>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1345</t>
  </si>
  <si>
    <t>Poplatek za provoz systému shromažďování, sběru, přepravy</t>
  </si>
  <si>
    <t>1341</t>
  </si>
  <si>
    <t>Poplatek ze psů</t>
  </si>
  <si>
    <t>1361</t>
  </si>
  <si>
    <t>Správní poplatky</t>
  </si>
  <si>
    <t>1381</t>
  </si>
  <si>
    <t>Daň z hazardních her s výjimkou dílčí daně z technických her</t>
  </si>
  <si>
    <t>1511</t>
  </si>
  <si>
    <t>Daň z nemovitých věcí</t>
  </si>
  <si>
    <t>2460</t>
  </si>
  <si>
    <t>Splátky půjč. Prostředků od obyvatelstva</t>
  </si>
  <si>
    <t>4111</t>
  </si>
  <si>
    <t>Neinv. Přij. Transfery ze všeob. pokl. Správy stát. rozpočtu</t>
  </si>
  <si>
    <t>4112</t>
  </si>
  <si>
    <t>Neinv. Přij. Transfery ze st. Rozp. V rámci souhrn. Dotač. Vzta</t>
  </si>
  <si>
    <t>4116</t>
  </si>
  <si>
    <r>
      <t>Ostatní</t>
    </r>
    <r>
      <rPr>
        <sz val="12"/>
        <color rgb="FF000000"/>
        <rFont val="TimesNewRomanPSMT"/>
        <family val="1"/>
        <charset val="238"/>
      </rPr>
      <t>neinvestiční přijaté</t>
    </r>
    <r>
      <rPr>
        <sz val="11"/>
        <color rgb="FF000000"/>
        <rFont val="Calibri"/>
        <family val="2"/>
        <charset val="238"/>
      </rPr>
      <t>transfery ze státního</t>
    </r>
    <r>
      <rPr>
        <sz val="12"/>
        <color rgb="FF000000"/>
        <rFont val="TimesNewRomanPSMT"/>
        <family val="1"/>
        <charset val="238"/>
      </rPr>
      <t>rozpočtu</t>
    </r>
  </si>
  <si>
    <t>4122</t>
  </si>
  <si>
    <t>Neinvestiční přijaté transfery od krajů</t>
  </si>
  <si>
    <t>1019</t>
  </si>
  <si>
    <t>Ostatní zemědělská a potr.činnost a rozvoj</t>
  </si>
  <si>
    <t>2131</t>
  </si>
  <si>
    <t>Příjmy z pronájmu pozemků</t>
  </si>
  <si>
    <t>1032</t>
  </si>
  <si>
    <t>Podpora ostatních produkčních činností</t>
  </si>
  <si>
    <t>2111</t>
  </si>
  <si>
    <t>Příjmy z poskytování služeb a výrobků</t>
  </si>
  <si>
    <t>2310</t>
  </si>
  <si>
    <t>Pitná voda</t>
  </si>
  <si>
    <t>dle skutečnosti 2023</t>
  </si>
  <si>
    <t>3612</t>
  </si>
  <si>
    <t>Bytové hospodářství</t>
  </si>
  <si>
    <t>2132</t>
  </si>
  <si>
    <t>Příjmy z pronájmu ostatních nemovitých věcí a jejich částí</t>
  </si>
  <si>
    <t>3639</t>
  </si>
  <si>
    <t>Komunální služby a územní rozvoj jinde nezařazené</t>
  </si>
  <si>
    <t>3725</t>
  </si>
  <si>
    <t>Využívání a zneškodňování komunálních odpadů</t>
  </si>
  <si>
    <t>2324</t>
  </si>
  <si>
    <t>Přijaté nekapitálové příjspěvky a náhrady</t>
  </si>
  <si>
    <t>6310</t>
  </si>
  <si>
    <t>Obecné příjmy a výdaje z finančních operací</t>
  </si>
  <si>
    <t>2329</t>
  </si>
  <si>
    <t>Příjmy z úroků (část)</t>
  </si>
  <si>
    <t>Příjmy celkem</t>
  </si>
  <si>
    <t>Výdaje                                            v Kč</t>
  </si>
  <si>
    <t>1037</t>
  </si>
  <si>
    <t>Celospolečenské funkce lesů</t>
  </si>
  <si>
    <t>5171</t>
  </si>
  <si>
    <t>Opravy a udržování</t>
  </si>
  <si>
    <t>Silnice</t>
  </si>
  <si>
    <t>2212</t>
  </si>
  <si>
    <t>2219</t>
  </si>
  <si>
    <t>Ostatní záležitosti pozemních komunikací</t>
  </si>
  <si>
    <t>6121</t>
  </si>
  <si>
    <t>Budovy, haly a stavby</t>
  </si>
  <si>
    <t>zpevnění lestní cesty</t>
  </si>
  <si>
    <t>Ostatní osobní výdaje</t>
  </si>
  <si>
    <t>5139</t>
  </si>
  <si>
    <t>Nákup materiálu jinde nezařazený</t>
  </si>
  <si>
    <t>5154</t>
  </si>
  <si>
    <t>Elektrická energie</t>
  </si>
  <si>
    <t>5169</t>
  </si>
  <si>
    <t>Nákup ostatních služeb</t>
  </si>
  <si>
    <t>zvýšení kapacity vodárny + opravy</t>
  </si>
  <si>
    <t>3113</t>
  </si>
  <si>
    <t>Základní školy</t>
  </si>
  <si>
    <t>5321</t>
  </si>
  <si>
    <t>Neinvestiční transfery obcím</t>
  </si>
  <si>
    <t>Dle 2023</t>
  </si>
  <si>
    <t>3314</t>
  </si>
  <si>
    <t>Činnosti knihovnické</t>
  </si>
  <si>
    <t>Ost. Neinvestiční transfery neiskovým a podob. Organizací</t>
  </si>
  <si>
    <t>Ostatní záležitosti kultury</t>
  </si>
  <si>
    <t>3319</t>
  </si>
  <si>
    <t>3326</t>
  </si>
  <si>
    <t>Pořízení,zachování a obnova hodnot míst.kultur,nár,a hist.po</t>
  </si>
  <si>
    <t>zrestaurování sochy sv. Linharta</t>
  </si>
  <si>
    <t>Ostatní záležitost kultury, církví a sděl. prostředků</t>
  </si>
  <si>
    <t>3399</t>
  </si>
  <si>
    <t>5194</t>
  </si>
  <si>
    <t>Věcné dary</t>
  </si>
  <si>
    <t>Neinvestiční transfery cizím příspěvkovým organizacím</t>
  </si>
  <si>
    <t>5492</t>
  </si>
  <si>
    <t>Dary obyvatelstvu</t>
  </si>
  <si>
    <t>3421</t>
  </si>
  <si>
    <t>Využití volného času dětí a mládeže</t>
  </si>
  <si>
    <t>5175</t>
  </si>
  <si>
    <t>Pohoštění</t>
  </si>
  <si>
    <t>nové prvky na dětské hřiště</t>
  </si>
  <si>
    <t>3429</t>
  </si>
  <si>
    <t>Ostatní zájmová činnost a rekreace</t>
  </si>
  <si>
    <t>čistička k obecním bytům</t>
  </si>
  <si>
    <t>Veřejné osvětlení</t>
  </si>
  <si>
    <t>3631</t>
  </si>
  <si>
    <t>rekonstrukce části veřejného osvětlení</t>
  </si>
  <si>
    <t>osvětlení dětského a víceúčelového hřiště</t>
  </si>
  <si>
    <t>Územní plánování</t>
  </si>
  <si>
    <t>standardizace územního plánu</t>
  </si>
  <si>
    <t>6130</t>
  </si>
  <si>
    <t>Pozemky</t>
  </si>
  <si>
    <t>3722</t>
  </si>
  <si>
    <t>Sběr a svoz komunálních odpadů</t>
  </si>
  <si>
    <t>vybudování sběrného místa</t>
  </si>
  <si>
    <t>3745</t>
  </si>
  <si>
    <t>Péče o vzhled obcí a veřejnou zeleň</t>
  </si>
  <si>
    <t>5021</t>
  </si>
  <si>
    <t>Letos 0,-</t>
  </si>
  <si>
    <t>údržba stromů v intravilánu obce</t>
  </si>
  <si>
    <t>Nákup materiálu</t>
  </si>
  <si>
    <t>výsadba zeleně kolem dětského a víceúčelového hřiště</t>
  </si>
  <si>
    <t>5213</t>
  </si>
  <si>
    <t>Krizová opatření</t>
  </si>
  <si>
    <t>Rezerva na krizová opatření</t>
  </si>
  <si>
    <t>Bezpečnost a veřejný pořádek</t>
  </si>
  <si>
    <t>5311</t>
  </si>
  <si>
    <t>5512</t>
  </si>
  <si>
    <t>Požární ochrana - dobrovolná část</t>
  </si>
  <si>
    <t>dostavba hasičárny (WC, zázemí,…)</t>
  </si>
  <si>
    <t>6112</t>
  </si>
  <si>
    <t>Zastupitelstva obcí</t>
  </si>
  <si>
    <t>5023</t>
  </si>
  <si>
    <t>Odměny členů zastupitelstev obcí a krajů</t>
  </si>
  <si>
    <t>5032</t>
  </si>
  <si>
    <t>Poviné pojistné na veřejné zdravotní pojištění</t>
  </si>
  <si>
    <t>Cestovné</t>
  </si>
  <si>
    <t>Volby do zastupitelstev ÚSC</t>
  </si>
  <si>
    <t>Volby do evropského parlamentu</t>
  </si>
  <si>
    <t>Činnost místní správy</t>
  </si>
  <si>
    <t>6171</t>
  </si>
  <si>
    <t>5161</t>
  </si>
  <si>
    <t>Poštovní služby</t>
  </si>
  <si>
    <t>5162</t>
  </si>
  <si>
    <t>Služby elektronických komunikací</t>
  </si>
  <si>
    <t>5163</t>
  </si>
  <si>
    <t>Služby peněžních ústavů</t>
  </si>
  <si>
    <t>5166</t>
  </si>
  <si>
    <t>Konzultační, poradenské a právní služby</t>
  </si>
  <si>
    <t>Zprac. Dat a služby souvis. S inform. A komunik. Technologiemi</t>
  </si>
  <si>
    <t>5179</t>
  </si>
  <si>
    <t>Ostatní nákupy jinde nezařazené</t>
  </si>
  <si>
    <t>5222</t>
  </si>
  <si>
    <t>Neinvestiční transfery spolkům</t>
  </si>
  <si>
    <t>5329</t>
  </si>
  <si>
    <t>Ost. Neinvestiční transfery veřejným rozpočtům územní úrovně</t>
  </si>
  <si>
    <t>5362</t>
  </si>
  <si>
    <t>Platby daní a poplatků státnímu rozpočtu</t>
  </si>
  <si>
    <t>5660</t>
  </si>
  <si>
    <t>Neinvestiční půjč. Prostředky obyvatelstvu</t>
  </si>
  <si>
    <t>6320</t>
  </si>
  <si>
    <t>Pojištění funkčně nespecifikované</t>
  </si>
  <si>
    <t>Ostatní finanční operace</t>
  </si>
  <si>
    <t>Platby daní a poplatků krajům obcím a státním fondům</t>
  </si>
  <si>
    <t>Finanční vypořádání minulých let</t>
  </si>
  <si>
    <t>6402</t>
  </si>
  <si>
    <t>5364</t>
  </si>
  <si>
    <t>Vratky transferů poskytnutých z veřejných rozpočtů</t>
  </si>
  <si>
    <t>Výdaje celkem</t>
  </si>
  <si>
    <t>8115</t>
  </si>
  <si>
    <t>Změna stavu krátkodobých prostředků na bank. Účtech</t>
  </si>
  <si>
    <t>Návrh rozpočtu na rok 2024 sestavila finanční komise ve složení:</t>
  </si>
  <si>
    <t>Bc. Zdeňka Jiřičková</t>
  </si>
  <si>
    <t>Věra Prchalová</t>
  </si>
  <si>
    <t>Naďa Jahelková</t>
  </si>
  <si>
    <t>Vyvěšeno:</t>
  </si>
  <si>
    <t>Sejmuto:</t>
  </si>
  <si>
    <t>psi vyhláška se ruší</t>
  </si>
  <si>
    <t>DPH z 10 % na 21%+1 Kč</t>
  </si>
  <si>
    <t>letos 1.351.000</t>
  </si>
  <si>
    <t>nejsou to DPP za sekání? Vč.kubáta</t>
  </si>
  <si>
    <t>pojištění je 16 tis kč</t>
  </si>
  <si>
    <t>budeme měnit výši</t>
  </si>
  <si>
    <t>nechala bych vyšší částku</t>
  </si>
  <si>
    <t>necháme, mělo by být</t>
  </si>
  <si>
    <t>teprve se bude platit</t>
  </si>
  <si>
    <t>zalesnění louky</t>
  </si>
  <si>
    <t>v návrhu chybělo</t>
  </si>
  <si>
    <t>převedení z 2219 na 1037</t>
  </si>
  <si>
    <t>Rozpočet na rok 2024</t>
  </si>
  <si>
    <t>Schválený Rozpočet na rok 2024</t>
  </si>
  <si>
    <t>Vyvěšeno : 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</si>
</sst>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;[Red]\-#,##0.00\ [$Kč-405]"/>
  </numFmts>
  <fonts count="19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0"/>
      <color rgb="FF7030A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rgb="FFCE181E"/>
      <name val="Calibri"/>
      <family val="2"/>
      <charset val="238"/>
    </font>
    <font>
      <sz val="12"/>
      <color rgb="FF000000"/>
      <name val="TimesNewRomanPSMT"/>
      <family val="1"/>
      <charset val="238"/>
    </font>
    <font>
      <b/>
      <sz val="1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rgb="FF000000"/>
      <name val="Arial CE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9"/>
      <name val="Arial CE"/>
      <family val="2"/>
      <charset val="238"/>
    </font>
    <font>
      <sz val="11"/>
      <color theme="4"/>
      <name val="Calibri"/>
      <family val="2"/>
      <charset val="238"/>
    </font>
    <font>
      <sz val="11"/>
      <color theme="9" tint="0.39997558519241921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6B9B8"/>
        <bgColor rgb="FFFFCC99"/>
      </patternFill>
    </fill>
    <fill>
      <patternFill patternType="solid">
        <fgColor rgb="FFCCFFFF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0" fillId="0" borderId="1" xfId="0" applyBorder="1"/>
    <xf numFmtId="4" fontId="6" fillId="0" borderId="1" xfId="0" applyNumberFormat="1" applyFont="1" applyBorder="1"/>
    <xf numFmtId="0" fontId="7" fillId="0" borderId="0" xfId="0" applyFo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6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/>
    <xf numFmtId="49" fontId="10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/>
    <xf numFmtId="49" fontId="13" fillId="2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/>
    <xf numFmtId="1" fontId="13" fillId="0" borderId="1" xfId="0" applyNumberFormat="1" applyFont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49" fontId="10" fillId="0" borderId="1" xfId="0" applyNumberFormat="1" applyFont="1" applyBorder="1" applyAlignment="1">
      <alignment horizontal="center"/>
    </xf>
    <xf numFmtId="4" fontId="11" fillId="0" borderId="1" xfId="0" applyNumberFormat="1" applyFont="1" applyBorder="1"/>
    <xf numFmtId="49" fontId="0" fillId="0" borderId="1" xfId="0" applyNumberFormat="1" applyBorder="1" applyAlignment="1">
      <alignment horizontal="left"/>
    </xf>
    <xf numFmtId="4" fontId="14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" fontId="1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0" fillId="0" borderId="2" xfId="0" applyNumberFormat="1" applyBorder="1" applyAlignment="1"/>
    <xf numFmtId="49" fontId="0" fillId="0" borderId="0" xfId="0" applyNumberForma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8"/>
  <sheetViews>
    <sheetView zoomScale="120" zoomScaleNormal="120" workbookViewId="0">
      <selection activeCell="I22" sqref="I1:I1048576"/>
    </sheetView>
  </sheetViews>
  <sheetFormatPr defaultRowHeight="14.4"/>
  <cols>
    <col min="1" max="1" width="5.5546875" style="1"/>
    <col min="2" max="2" width="5.6640625" style="1"/>
    <col min="3" max="3" width="42.6640625"/>
    <col min="4" max="4" width="15.88671875" style="2"/>
    <col min="5" max="5" width="0" style="3" hidden="1" customWidth="1"/>
    <col min="6" max="9" width="0" hidden="1" customWidth="1"/>
    <col min="10" max="1025" width="8.6640625"/>
  </cols>
  <sheetData>
    <row r="1" spans="1:9">
      <c r="A1" s="62" t="s">
        <v>193</v>
      </c>
      <c r="B1" s="62"/>
      <c r="C1" s="62"/>
      <c r="D1" s="62"/>
    </row>
    <row r="2" spans="1:9">
      <c r="A2" s="62"/>
      <c r="B2" s="62"/>
      <c r="C2" s="62"/>
      <c r="D2" s="62"/>
    </row>
    <row r="3" spans="1:9" ht="22.8">
      <c r="A3" s="63" t="s">
        <v>0</v>
      </c>
      <c r="B3" s="63"/>
      <c r="C3" s="63"/>
      <c r="D3" s="63"/>
    </row>
    <row r="4" spans="1:9" ht="17.25" customHeight="1">
      <c r="A4" s="5"/>
      <c r="B4" s="5"/>
      <c r="C4" s="6" t="s">
        <v>1</v>
      </c>
      <c r="D4" s="7">
        <f>SUM(D5:D20)</f>
        <v>3316900</v>
      </c>
    </row>
    <row r="5" spans="1:9">
      <c r="A5" s="8"/>
      <c r="B5" s="8" t="s">
        <v>2</v>
      </c>
      <c r="C5" s="9" t="s">
        <v>3</v>
      </c>
      <c r="D5" s="10">
        <v>460000</v>
      </c>
    </row>
    <row r="6" spans="1:9">
      <c r="A6" s="8"/>
      <c r="B6" s="8" t="s">
        <v>4</v>
      </c>
      <c r="C6" s="11" t="s">
        <v>5</v>
      </c>
      <c r="D6" s="10">
        <v>30000</v>
      </c>
    </row>
    <row r="7" spans="1:9">
      <c r="A7" s="8"/>
      <c r="B7" s="8" t="s">
        <v>6</v>
      </c>
      <c r="C7" s="11" t="s">
        <v>7</v>
      </c>
      <c r="D7" s="10">
        <v>120000</v>
      </c>
    </row>
    <row r="8" spans="1:9">
      <c r="A8" s="8"/>
      <c r="B8" s="8" t="s">
        <v>8</v>
      </c>
      <c r="C8" s="11" t="s">
        <v>9</v>
      </c>
      <c r="D8" s="10">
        <v>800000</v>
      </c>
    </row>
    <row r="9" spans="1:9">
      <c r="A9" s="8"/>
      <c r="B9" s="8" t="s">
        <v>10</v>
      </c>
      <c r="C9" s="11" t="s">
        <v>11</v>
      </c>
      <c r="D9" s="10">
        <v>20000</v>
      </c>
    </row>
    <row r="10" spans="1:9">
      <c r="A10" s="8"/>
      <c r="B10" s="8" t="s">
        <v>12</v>
      </c>
      <c r="C10" s="11" t="s">
        <v>13</v>
      </c>
      <c r="D10" s="10">
        <v>1300000</v>
      </c>
    </row>
    <row r="11" spans="1:9">
      <c r="A11" s="8"/>
      <c r="B11" s="8" t="s">
        <v>14</v>
      </c>
      <c r="C11" s="11" t="s">
        <v>15</v>
      </c>
      <c r="D11" s="12">
        <v>105000</v>
      </c>
      <c r="E11" s="55" t="s">
        <v>186</v>
      </c>
      <c r="F11" s="13"/>
      <c r="I11" s="55"/>
    </row>
    <row r="12" spans="1:9">
      <c r="A12" s="8"/>
      <c r="B12" s="8" t="s">
        <v>16</v>
      </c>
      <c r="C12" s="11" t="s">
        <v>17</v>
      </c>
      <c r="D12" s="10">
        <v>0</v>
      </c>
      <c r="E12" s="55" t="s">
        <v>181</v>
      </c>
      <c r="I12" s="55"/>
    </row>
    <row r="13" spans="1:9">
      <c r="A13" s="8"/>
      <c r="B13" s="8" t="s">
        <v>18</v>
      </c>
      <c r="C13" s="11" t="s">
        <v>19</v>
      </c>
      <c r="D13" s="10">
        <v>100</v>
      </c>
    </row>
    <row r="14" spans="1:9">
      <c r="A14" s="8"/>
      <c r="B14" s="8" t="s">
        <v>20</v>
      </c>
      <c r="C14" s="11" t="s">
        <v>21</v>
      </c>
      <c r="D14" s="10">
        <v>20000</v>
      </c>
    </row>
    <row r="15" spans="1:9">
      <c r="A15" s="8"/>
      <c r="B15" s="8" t="s">
        <v>22</v>
      </c>
      <c r="C15" s="11" t="s">
        <v>23</v>
      </c>
      <c r="D15" s="10">
        <v>300000</v>
      </c>
    </row>
    <row r="16" spans="1:9">
      <c r="A16" s="8"/>
      <c r="B16" s="8" t="s">
        <v>24</v>
      </c>
      <c r="C16" s="11" t="s">
        <v>25</v>
      </c>
      <c r="D16" s="10">
        <v>50000</v>
      </c>
    </row>
    <row r="17" spans="1:9">
      <c r="A17" s="8"/>
      <c r="B17" s="8" t="s">
        <v>26</v>
      </c>
      <c r="C17" s="11" t="s">
        <v>27</v>
      </c>
      <c r="D17" s="10">
        <v>40000</v>
      </c>
    </row>
    <row r="18" spans="1:9">
      <c r="A18" s="8"/>
      <c r="B18" s="8" t="s">
        <v>28</v>
      </c>
      <c r="C18" s="11" t="s">
        <v>29</v>
      </c>
      <c r="D18" s="10">
        <v>71800</v>
      </c>
    </row>
    <row r="19" spans="1:9" ht="15.6">
      <c r="A19" s="8"/>
      <c r="B19" s="8" t="s">
        <v>30</v>
      </c>
      <c r="C19" s="11" t="s">
        <v>31</v>
      </c>
      <c r="D19" s="10">
        <v>0</v>
      </c>
    </row>
    <row r="20" spans="1:9">
      <c r="A20" s="8"/>
      <c r="B20" s="8" t="s">
        <v>32</v>
      </c>
      <c r="C20" s="11" t="s">
        <v>33</v>
      </c>
      <c r="D20" s="10">
        <v>0</v>
      </c>
    </row>
    <row r="21" spans="1:9">
      <c r="A21" s="14" t="s">
        <v>34</v>
      </c>
      <c r="B21" s="14"/>
      <c r="C21" s="15" t="s">
        <v>35</v>
      </c>
      <c r="D21" s="7">
        <f>D22</f>
        <v>45000</v>
      </c>
    </row>
    <row r="22" spans="1:9">
      <c r="A22" s="16" t="s">
        <v>34</v>
      </c>
      <c r="B22" s="16" t="s">
        <v>36</v>
      </c>
      <c r="C22" s="11" t="s">
        <v>37</v>
      </c>
      <c r="D22" s="12">
        <v>45000</v>
      </c>
    </row>
    <row r="23" spans="1:9">
      <c r="A23" s="17" t="s">
        <v>38</v>
      </c>
      <c r="B23" s="17"/>
      <c r="C23" s="15" t="s">
        <v>39</v>
      </c>
      <c r="D23" s="18">
        <f>D24</f>
        <v>5000</v>
      </c>
    </row>
    <row r="24" spans="1:9">
      <c r="A24" s="16" t="s">
        <v>38</v>
      </c>
      <c r="B24" s="16" t="s">
        <v>40</v>
      </c>
      <c r="C24" s="11" t="s">
        <v>41</v>
      </c>
      <c r="D24" s="12">
        <v>5000</v>
      </c>
    </row>
    <row r="25" spans="1:9">
      <c r="A25" s="17" t="s">
        <v>42</v>
      </c>
      <c r="B25" s="17"/>
      <c r="C25" s="15" t="s">
        <v>43</v>
      </c>
      <c r="D25" s="18">
        <f>D26</f>
        <v>100000</v>
      </c>
      <c r="F25" s="13"/>
    </row>
    <row r="26" spans="1:9">
      <c r="A26" s="16" t="s">
        <v>42</v>
      </c>
      <c r="B26" s="16" t="s">
        <v>40</v>
      </c>
      <c r="C26" s="11" t="s">
        <v>41</v>
      </c>
      <c r="D26" s="12">
        <v>100000</v>
      </c>
      <c r="E26" s="3">
        <v>88800</v>
      </c>
      <c r="F26" s="13" t="s">
        <v>44</v>
      </c>
      <c r="H26" s="55" t="s">
        <v>182</v>
      </c>
      <c r="I26" s="56" t="s">
        <v>187</v>
      </c>
    </row>
    <row r="27" spans="1:9">
      <c r="A27" s="17" t="s">
        <v>45</v>
      </c>
      <c r="B27" s="17"/>
      <c r="C27" s="15" t="s">
        <v>46</v>
      </c>
      <c r="D27" s="18">
        <f>D28</f>
        <v>140000</v>
      </c>
    </row>
    <row r="28" spans="1:9">
      <c r="A28" s="16" t="s">
        <v>45</v>
      </c>
      <c r="B28" s="16" t="s">
        <v>47</v>
      </c>
      <c r="C28" s="11" t="s">
        <v>48</v>
      </c>
      <c r="D28" s="12">
        <v>140000</v>
      </c>
      <c r="F28" s="13"/>
    </row>
    <row r="29" spans="1:9">
      <c r="A29" s="14" t="s">
        <v>51</v>
      </c>
      <c r="B29" s="14"/>
      <c r="C29" s="15" t="s">
        <v>52</v>
      </c>
      <c r="D29" s="18">
        <f>D30</f>
        <v>75000</v>
      </c>
    </row>
    <row r="30" spans="1:9">
      <c r="A30" s="8" t="s">
        <v>51</v>
      </c>
      <c r="B30" s="8" t="s">
        <v>53</v>
      </c>
      <c r="C30" s="11" t="s">
        <v>54</v>
      </c>
      <c r="D30" s="12">
        <v>75000</v>
      </c>
    </row>
    <row r="31" spans="1:9">
      <c r="A31" s="14" t="s">
        <v>55</v>
      </c>
      <c r="B31" s="14"/>
      <c r="C31" s="15" t="s">
        <v>56</v>
      </c>
      <c r="D31" s="18">
        <f>D32</f>
        <v>1600000</v>
      </c>
    </row>
    <row r="32" spans="1:9">
      <c r="A32" s="8" t="s">
        <v>55</v>
      </c>
      <c r="B32" s="8" t="s">
        <v>57</v>
      </c>
      <c r="C32" s="11" t="s">
        <v>58</v>
      </c>
      <c r="D32" s="12">
        <v>1600000</v>
      </c>
      <c r="E32" s="55" t="s">
        <v>183</v>
      </c>
      <c r="F32" s="13"/>
      <c r="I32" s="55"/>
    </row>
    <row r="33" spans="1:9">
      <c r="A33" s="64"/>
      <c r="B33" s="64"/>
      <c r="C33" s="19" t="s">
        <v>59</v>
      </c>
      <c r="D33" s="20">
        <f>D31+D29+D27+D25+D23+D21+D4</f>
        <v>5281900</v>
      </c>
    </row>
    <row r="34" spans="1:9" ht="22.8">
      <c r="A34" s="63" t="s">
        <v>60</v>
      </c>
      <c r="B34" s="63"/>
      <c r="C34" s="63"/>
      <c r="D34" s="63"/>
    </row>
    <row r="35" spans="1:9">
      <c r="A35" s="21" t="s">
        <v>61</v>
      </c>
      <c r="B35" s="21"/>
      <c r="C35" s="22" t="s">
        <v>62</v>
      </c>
      <c r="D35" s="23">
        <f>D38+D37+D36</f>
        <v>1815000</v>
      </c>
    </row>
    <row r="36" spans="1:9">
      <c r="A36" s="57">
        <v>1032</v>
      </c>
      <c r="B36" s="57">
        <v>5139</v>
      </c>
      <c r="C36" s="58" t="s">
        <v>124</v>
      </c>
      <c r="D36" s="12">
        <v>300000</v>
      </c>
      <c r="E36" s="59" t="s">
        <v>190</v>
      </c>
      <c r="F36" s="59"/>
      <c r="G36" t="s">
        <v>191</v>
      </c>
    </row>
    <row r="37" spans="1:9">
      <c r="A37" s="24" t="s">
        <v>61</v>
      </c>
      <c r="B37" s="24" t="s">
        <v>69</v>
      </c>
      <c r="C37" s="25" t="s">
        <v>70</v>
      </c>
      <c r="D37" s="12">
        <v>1500000</v>
      </c>
      <c r="E37" s="3" t="s">
        <v>71</v>
      </c>
      <c r="G37" t="s">
        <v>192</v>
      </c>
    </row>
    <row r="38" spans="1:9" ht="14.25" customHeight="1">
      <c r="A38" s="24" t="s">
        <v>61</v>
      </c>
      <c r="B38" s="24" t="s">
        <v>63</v>
      </c>
      <c r="C38" s="25" t="s">
        <v>64</v>
      </c>
      <c r="D38" s="12">
        <v>15000</v>
      </c>
    </row>
    <row r="39" spans="1:9">
      <c r="A39" s="21">
        <v>2212</v>
      </c>
      <c r="B39" s="21"/>
      <c r="C39" s="22" t="s">
        <v>65</v>
      </c>
      <c r="D39" s="18">
        <f>SUM(D40:D40)</f>
        <v>50000</v>
      </c>
    </row>
    <row r="40" spans="1:9">
      <c r="A40" s="24" t="s">
        <v>66</v>
      </c>
      <c r="B40" s="24" t="s">
        <v>63</v>
      </c>
      <c r="C40" s="25" t="s">
        <v>64</v>
      </c>
      <c r="D40" s="12">
        <v>50000</v>
      </c>
    </row>
    <row r="41" spans="1:9">
      <c r="A41" s="21" t="s">
        <v>67</v>
      </c>
      <c r="B41" s="26"/>
      <c r="C41" s="22" t="s">
        <v>68</v>
      </c>
      <c r="D41" s="18">
        <f>SUM(D42:D42)</f>
        <v>50000</v>
      </c>
    </row>
    <row r="42" spans="1:9">
      <c r="A42" s="24" t="s">
        <v>67</v>
      </c>
      <c r="B42" s="24" t="s">
        <v>69</v>
      </c>
      <c r="C42" s="25" t="s">
        <v>70</v>
      </c>
      <c r="D42" s="12">
        <v>50000</v>
      </c>
    </row>
    <row r="43" spans="1:9">
      <c r="A43" s="21" t="s">
        <v>42</v>
      </c>
      <c r="B43" s="21"/>
      <c r="C43" s="22" t="s">
        <v>43</v>
      </c>
      <c r="D43" s="18">
        <f>SUM(D44:D47)</f>
        <v>384000</v>
      </c>
    </row>
    <row r="44" spans="1:9">
      <c r="A44" s="27">
        <v>2310</v>
      </c>
      <c r="B44" s="27">
        <v>5021</v>
      </c>
      <c r="C44" s="28" t="s">
        <v>72</v>
      </c>
      <c r="D44" s="12">
        <v>54000</v>
      </c>
      <c r="F44" s="13"/>
    </row>
    <row r="45" spans="1:9">
      <c r="A45" s="24" t="s">
        <v>42</v>
      </c>
      <c r="B45" s="24" t="s">
        <v>73</v>
      </c>
      <c r="C45" s="25" t="s">
        <v>74</v>
      </c>
      <c r="D45" s="12">
        <v>5000</v>
      </c>
    </row>
    <row r="46" spans="1:9">
      <c r="A46" s="24" t="s">
        <v>42</v>
      </c>
      <c r="B46" s="29" t="s">
        <v>77</v>
      </c>
      <c r="C46" s="25" t="s">
        <v>78</v>
      </c>
      <c r="D46" s="12">
        <v>25000</v>
      </c>
    </row>
    <row r="47" spans="1:9">
      <c r="A47" s="24" t="s">
        <v>42</v>
      </c>
      <c r="B47" s="29" t="s">
        <v>63</v>
      </c>
      <c r="C47" s="25" t="s">
        <v>64</v>
      </c>
      <c r="D47" s="12">
        <v>300000</v>
      </c>
      <c r="E47" s="3" t="s">
        <v>79</v>
      </c>
    </row>
    <row r="48" spans="1:9">
      <c r="A48" s="21" t="s">
        <v>80</v>
      </c>
      <c r="B48" s="30"/>
      <c r="C48" s="22" t="s">
        <v>81</v>
      </c>
      <c r="D48" s="18">
        <f>D49</f>
        <v>60000</v>
      </c>
      <c r="G48" s="56" t="s">
        <v>188</v>
      </c>
      <c r="I48" s="55"/>
    </row>
    <row r="49" spans="1:6">
      <c r="A49" s="24" t="s">
        <v>80</v>
      </c>
      <c r="B49" s="24" t="s">
        <v>82</v>
      </c>
      <c r="C49" s="25" t="s">
        <v>83</v>
      </c>
      <c r="D49" s="12">
        <v>60000</v>
      </c>
      <c r="E49" s="3">
        <v>0</v>
      </c>
      <c r="F49" t="s">
        <v>84</v>
      </c>
    </row>
    <row r="50" spans="1:6">
      <c r="A50" s="21" t="s">
        <v>85</v>
      </c>
      <c r="B50" s="21"/>
      <c r="C50" s="22" t="s">
        <v>86</v>
      </c>
      <c r="D50" s="18">
        <f>SUM(D51:D52)</f>
        <v>7500</v>
      </c>
    </row>
    <row r="51" spans="1:6">
      <c r="A51" s="24" t="s">
        <v>85</v>
      </c>
      <c r="B51" s="24" t="s">
        <v>73</v>
      </c>
      <c r="C51" s="25" t="s">
        <v>74</v>
      </c>
      <c r="D51" s="12">
        <v>4000</v>
      </c>
    </row>
    <row r="52" spans="1:6">
      <c r="A52" s="31">
        <v>3314</v>
      </c>
      <c r="B52" s="31">
        <v>5229</v>
      </c>
      <c r="C52" s="28" t="s">
        <v>87</v>
      </c>
      <c r="D52" s="12">
        <v>3500</v>
      </c>
    </row>
    <row r="53" spans="1:6">
      <c r="A53" s="32">
        <v>3319</v>
      </c>
      <c r="B53" s="32"/>
      <c r="C53" s="33" t="s">
        <v>88</v>
      </c>
      <c r="D53" s="18">
        <f>D54</f>
        <v>5000</v>
      </c>
    </row>
    <row r="54" spans="1:6">
      <c r="A54" s="34" t="s">
        <v>89</v>
      </c>
      <c r="B54" s="34" t="s">
        <v>73</v>
      </c>
      <c r="C54" s="25" t="s">
        <v>74</v>
      </c>
      <c r="D54" s="12">
        <v>5000</v>
      </c>
    </row>
    <row r="55" spans="1:6">
      <c r="A55" s="35" t="s">
        <v>90</v>
      </c>
      <c r="B55" s="35"/>
      <c r="C55" s="22" t="s">
        <v>91</v>
      </c>
      <c r="D55" s="18">
        <f>D56+D57</f>
        <v>152000</v>
      </c>
    </row>
    <row r="56" spans="1:6">
      <c r="A56" s="31">
        <v>3326</v>
      </c>
      <c r="B56" s="31">
        <v>5154</v>
      </c>
      <c r="C56" s="28" t="s">
        <v>76</v>
      </c>
      <c r="D56" s="12">
        <v>2000</v>
      </c>
    </row>
    <row r="57" spans="1:6">
      <c r="A57" s="31">
        <v>3326</v>
      </c>
      <c r="B57" s="31">
        <v>5171</v>
      </c>
      <c r="C57" s="28" t="s">
        <v>64</v>
      </c>
      <c r="D57" s="12">
        <v>150000</v>
      </c>
      <c r="E57" s="3" t="s">
        <v>92</v>
      </c>
    </row>
    <row r="58" spans="1:6">
      <c r="A58" s="32">
        <v>3399</v>
      </c>
      <c r="B58" s="32"/>
      <c r="C58" s="33" t="s">
        <v>93</v>
      </c>
      <c r="D58" s="18">
        <f>SUM(D59:D62)</f>
        <v>14500</v>
      </c>
    </row>
    <row r="59" spans="1:6">
      <c r="A59" s="34" t="s">
        <v>94</v>
      </c>
      <c r="B59" s="34" t="s">
        <v>77</v>
      </c>
      <c r="C59" s="25" t="s">
        <v>78</v>
      </c>
      <c r="D59" s="12">
        <v>2500</v>
      </c>
    </row>
    <row r="60" spans="1:6">
      <c r="A60" s="34" t="s">
        <v>94</v>
      </c>
      <c r="B60" s="34" t="s">
        <v>95</v>
      </c>
      <c r="C60" s="25" t="s">
        <v>96</v>
      </c>
      <c r="D60" s="12">
        <v>10000</v>
      </c>
    </row>
    <row r="61" spans="1:6">
      <c r="A61" s="31">
        <v>3399</v>
      </c>
      <c r="B61" s="31">
        <v>5339</v>
      </c>
      <c r="C61" s="28" t="s">
        <v>97</v>
      </c>
      <c r="D61" s="12">
        <v>2000</v>
      </c>
    </row>
    <row r="62" spans="1:6">
      <c r="A62" s="34" t="s">
        <v>94</v>
      </c>
      <c r="B62" s="34" t="s">
        <v>98</v>
      </c>
      <c r="C62" s="25" t="s">
        <v>99</v>
      </c>
      <c r="D62" s="12">
        <v>0</v>
      </c>
    </row>
    <row r="63" spans="1:6">
      <c r="A63" s="35" t="s">
        <v>100</v>
      </c>
      <c r="B63" s="35"/>
      <c r="C63" s="22" t="s">
        <v>101</v>
      </c>
      <c r="D63" s="18">
        <f>SUM(D64:D66)</f>
        <v>510000</v>
      </c>
    </row>
    <row r="64" spans="1:6">
      <c r="A64" s="34" t="s">
        <v>100</v>
      </c>
      <c r="B64" s="34" t="s">
        <v>77</v>
      </c>
      <c r="C64" s="25" t="s">
        <v>78</v>
      </c>
      <c r="D64" s="12">
        <v>5000</v>
      </c>
    </row>
    <row r="65" spans="1:6">
      <c r="A65" s="34" t="s">
        <v>100</v>
      </c>
      <c r="B65" s="34" t="s">
        <v>102</v>
      </c>
      <c r="C65" s="25" t="s">
        <v>103</v>
      </c>
      <c r="D65" s="12">
        <v>5000</v>
      </c>
    </row>
    <row r="66" spans="1:6">
      <c r="A66" s="34" t="s">
        <v>100</v>
      </c>
      <c r="B66" s="34" t="s">
        <v>69</v>
      </c>
      <c r="C66" s="25" t="s">
        <v>70</v>
      </c>
      <c r="D66" s="12">
        <v>500000</v>
      </c>
      <c r="E66" s="3" t="s">
        <v>104</v>
      </c>
    </row>
    <row r="67" spans="1:6">
      <c r="A67" s="35" t="s">
        <v>105</v>
      </c>
      <c r="B67" s="35"/>
      <c r="C67" s="22" t="s">
        <v>106</v>
      </c>
      <c r="D67" s="18">
        <f>D68+D69</f>
        <v>15500</v>
      </c>
    </row>
    <row r="68" spans="1:6">
      <c r="A68" s="34" t="s">
        <v>105</v>
      </c>
      <c r="B68" s="34" t="s">
        <v>77</v>
      </c>
      <c r="C68" s="25" t="s">
        <v>78</v>
      </c>
      <c r="D68" s="12">
        <v>5500</v>
      </c>
    </row>
    <row r="69" spans="1:6">
      <c r="A69" s="34">
        <v>3429</v>
      </c>
      <c r="B69" s="34">
        <v>6121</v>
      </c>
      <c r="C69" t="s">
        <v>70</v>
      </c>
      <c r="D69" s="12">
        <v>10000</v>
      </c>
    </row>
    <row r="70" spans="1:6">
      <c r="A70" s="35" t="s">
        <v>45</v>
      </c>
      <c r="B70" s="35"/>
      <c r="C70" s="22" t="s">
        <v>46</v>
      </c>
      <c r="D70" s="18">
        <f>D71</f>
        <v>300000</v>
      </c>
    </row>
    <row r="71" spans="1:6">
      <c r="A71" s="31">
        <v>3612</v>
      </c>
      <c r="B71" s="31">
        <v>6121</v>
      </c>
      <c r="C71" s="28" t="s">
        <v>70</v>
      </c>
      <c r="D71" s="12">
        <v>300000</v>
      </c>
      <c r="E71" s="3" t="s">
        <v>107</v>
      </c>
    </row>
    <row r="72" spans="1:6">
      <c r="A72" s="32">
        <v>3631</v>
      </c>
      <c r="B72" s="32"/>
      <c r="C72" s="33" t="s">
        <v>108</v>
      </c>
      <c r="D72" s="18">
        <f>SUM(D73:D75)</f>
        <v>466000</v>
      </c>
    </row>
    <row r="73" spans="1:6">
      <c r="A73" s="31" t="s">
        <v>109</v>
      </c>
      <c r="B73" s="31" t="s">
        <v>75</v>
      </c>
      <c r="C73" s="36" t="s">
        <v>76</v>
      </c>
      <c r="D73" s="12">
        <v>16000</v>
      </c>
    </row>
    <row r="74" spans="1:6">
      <c r="A74" s="31">
        <v>3631</v>
      </c>
      <c r="B74" s="31">
        <v>5171</v>
      </c>
      <c r="C74" s="36" t="s">
        <v>64</v>
      </c>
      <c r="D74" s="12">
        <v>300000</v>
      </c>
      <c r="E74" s="3" t="s">
        <v>110</v>
      </c>
    </row>
    <row r="75" spans="1:6">
      <c r="A75" s="31">
        <v>3631</v>
      </c>
      <c r="B75" s="31">
        <v>6121</v>
      </c>
      <c r="C75" s="28" t="s">
        <v>70</v>
      </c>
      <c r="D75" s="12">
        <v>150000</v>
      </c>
      <c r="E75" s="3" t="s">
        <v>111</v>
      </c>
    </row>
    <row r="76" spans="1:6">
      <c r="A76" s="32">
        <v>3635</v>
      </c>
      <c r="B76" s="32"/>
      <c r="C76" s="33" t="s">
        <v>112</v>
      </c>
      <c r="D76" s="18">
        <f>D77</f>
        <v>100000</v>
      </c>
    </row>
    <row r="77" spans="1:6">
      <c r="A77" s="31">
        <v>3635</v>
      </c>
      <c r="B77" s="31">
        <v>5169</v>
      </c>
      <c r="C77" s="28" t="s">
        <v>78</v>
      </c>
      <c r="D77" s="12">
        <v>100000</v>
      </c>
      <c r="E77" s="3" t="s">
        <v>113</v>
      </c>
    </row>
    <row r="78" spans="1:6">
      <c r="A78" s="35" t="s">
        <v>49</v>
      </c>
      <c r="B78" s="35"/>
      <c r="C78" s="22" t="s">
        <v>50</v>
      </c>
      <c r="D78" s="18">
        <f>SUM(D79:D80)</f>
        <v>102000</v>
      </c>
    </row>
    <row r="79" spans="1:6">
      <c r="A79" s="31">
        <v>3639</v>
      </c>
      <c r="B79" s="31">
        <v>5169</v>
      </c>
      <c r="C79" s="28" t="s">
        <v>78</v>
      </c>
      <c r="D79" s="12">
        <v>2000</v>
      </c>
    </row>
    <row r="80" spans="1:6">
      <c r="A80" s="34" t="s">
        <v>49</v>
      </c>
      <c r="B80" s="34" t="s">
        <v>114</v>
      </c>
      <c r="C80" s="25" t="s">
        <v>115</v>
      </c>
      <c r="D80" s="12">
        <v>100000</v>
      </c>
      <c r="F80" s="55"/>
    </row>
    <row r="81" spans="1:9">
      <c r="A81" s="35" t="s">
        <v>116</v>
      </c>
      <c r="B81" s="35"/>
      <c r="C81" s="22" t="s">
        <v>117</v>
      </c>
      <c r="D81" s="18">
        <f>SUM(D82:D83)</f>
        <v>265000</v>
      </c>
    </row>
    <row r="82" spans="1:9">
      <c r="A82" s="34" t="s">
        <v>116</v>
      </c>
      <c r="B82" s="34" t="s">
        <v>77</v>
      </c>
      <c r="C82" s="25" t="s">
        <v>78</v>
      </c>
      <c r="D82" s="12">
        <v>215000</v>
      </c>
    </row>
    <row r="83" spans="1:9">
      <c r="A83" s="34" t="s">
        <v>116</v>
      </c>
      <c r="B83" s="34" t="s">
        <v>69</v>
      </c>
      <c r="C83" s="25" t="s">
        <v>70</v>
      </c>
      <c r="D83" s="12">
        <v>50000</v>
      </c>
      <c r="E83" s="3" t="s">
        <v>118</v>
      </c>
    </row>
    <row r="84" spans="1:9">
      <c r="A84" s="35" t="s">
        <v>119</v>
      </c>
      <c r="B84" s="35"/>
      <c r="C84" s="22" t="s">
        <v>120</v>
      </c>
      <c r="D84" s="18">
        <f>SUM(D85:D89)</f>
        <v>411700</v>
      </c>
      <c r="G84" s="55" t="s">
        <v>184</v>
      </c>
      <c r="I84" s="56" t="s">
        <v>189</v>
      </c>
    </row>
    <row r="85" spans="1:9">
      <c r="A85" s="34" t="s">
        <v>119</v>
      </c>
      <c r="B85" s="34" t="s">
        <v>121</v>
      </c>
      <c r="C85" s="25" t="s">
        <v>72</v>
      </c>
      <c r="D85" s="12">
        <v>110000</v>
      </c>
      <c r="F85" t="s">
        <v>122</v>
      </c>
    </row>
    <row r="86" spans="1:9">
      <c r="A86" s="31">
        <v>3745</v>
      </c>
      <c r="B86" s="31">
        <v>5169</v>
      </c>
      <c r="C86" s="28" t="s">
        <v>78</v>
      </c>
      <c r="D86" s="12">
        <v>24200</v>
      </c>
    </row>
    <row r="87" spans="1:9">
      <c r="A87" s="31" t="s">
        <v>119</v>
      </c>
      <c r="B87" s="31" t="s">
        <v>63</v>
      </c>
      <c r="C87" s="36" t="s">
        <v>64</v>
      </c>
      <c r="D87" s="12">
        <v>27500</v>
      </c>
    </row>
    <row r="88" spans="1:9">
      <c r="A88" s="31" t="s">
        <v>119</v>
      </c>
      <c r="B88" s="31" t="s">
        <v>63</v>
      </c>
      <c r="C88" s="36" t="s">
        <v>64</v>
      </c>
      <c r="D88" s="12">
        <v>100000</v>
      </c>
      <c r="E88" s="3" t="s">
        <v>123</v>
      </c>
    </row>
    <row r="89" spans="1:9">
      <c r="A89" s="31">
        <v>3745</v>
      </c>
      <c r="B89" s="31">
        <v>5139</v>
      </c>
      <c r="C89" s="36" t="s">
        <v>124</v>
      </c>
      <c r="D89" s="12">
        <v>150000</v>
      </c>
      <c r="E89" s="3" t="s">
        <v>125</v>
      </c>
    </row>
    <row r="90" spans="1:9">
      <c r="A90" s="35" t="s">
        <v>126</v>
      </c>
      <c r="B90" s="35"/>
      <c r="C90" s="22" t="s">
        <v>127</v>
      </c>
      <c r="D90" s="18">
        <f>D91</f>
        <v>2000</v>
      </c>
    </row>
    <row r="91" spans="1:9">
      <c r="A91" s="31">
        <v>5213</v>
      </c>
      <c r="B91" s="31">
        <v>5903</v>
      </c>
      <c r="C91" s="28" t="s">
        <v>128</v>
      </c>
      <c r="D91" s="12">
        <v>2000</v>
      </c>
    </row>
    <row r="92" spans="1:9">
      <c r="A92" s="32">
        <v>5311</v>
      </c>
      <c r="B92" s="32"/>
      <c r="C92" s="33" t="s">
        <v>129</v>
      </c>
      <c r="D92" s="18">
        <f>D93</f>
        <v>2000</v>
      </c>
    </row>
    <row r="93" spans="1:9">
      <c r="A93" s="34" t="s">
        <v>130</v>
      </c>
      <c r="B93" s="34" t="s">
        <v>82</v>
      </c>
      <c r="C93" s="25" t="s">
        <v>83</v>
      </c>
      <c r="D93" s="12">
        <v>2000</v>
      </c>
    </row>
    <row r="94" spans="1:9">
      <c r="A94" s="35" t="s">
        <v>131</v>
      </c>
      <c r="B94" s="35"/>
      <c r="C94" s="22" t="s">
        <v>132</v>
      </c>
      <c r="D94" s="18">
        <f>SUM(D95:D96)</f>
        <v>560000</v>
      </c>
    </row>
    <row r="95" spans="1:9">
      <c r="A95" s="34" t="s">
        <v>131</v>
      </c>
      <c r="B95" s="34" t="s">
        <v>77</v>
      </c>
      <c r="C95" s="25" t="s">
        <v>78</v>
      </c>
      <c r="D95" s="12">
        <v>10000</v>
      </c>
    </row>
    <row r="96" spans="1:9">
      <c r="A96" s="34">
        <v>5512</v>
      </c>
      <c r="B96" s="34">
        <v>6121</v>
      </c>
      <c r="C96" s="25" t="s">
        <v>70</v>
      </c>
      <c r="D96" s="12">
        <v>550000</v>
      </c>
      <c r="E96" s="3" t="s">
        <v>133</v>
      </c>
    </row>
    <row r="97" spans="1:6">
      <c r="A97" s="35" t="s">
        <v>134</v>
      </c>
      <c r="B97" s="35"/>
      <c r="C97" s="22" t="s">
        <v>135</v>
      </c>
      <c r="D97" s="18">
        <f>SUM(D98:D100)</f>
        <v>670000</v>
      </c>
    </row>
    <row r="98" spans="1:6">
      <c r="A98" s="34" t="s">
        <v>134</v>
      </c>
      <c r="B98" s="34" t="s">
        <v>136</v>
      </c>
      <c r="C98" s="25" t="s">
        <v>137</v>
      </c>
      <c r="D98" s="12">
        <v>610000</v>
      </c>
      <c r="F98" s="13"/>
    </row>
    <row r="99" spans="1:6">
      <c r="A99" s="34" t="s">
        <v>134</v>
      </c>
      <c r="B99" s="34" t="s">
        <v>138</v>
      </c>
      <c r="C99" s="25" t="s">
        <v>139</v>
      </c>
      <c r="D99" s="12">
        <v>55000</v>
      </c>
      <c r="F99" s="13"/>
    </row>
    <row r="100" spans="1:6">
      <c r="A100" s="31">
        <v>6112</v>
      </c>
      <c r="B100" s="31">
        <v>5173</v>
      </c>
      <c r="C100" s="28" t="s">
        <v>140</v>
      </c>
      <c r="D100" s="12">
        <v>5000</v>
      </c>
    </row>
    <row r="101" spans="1:6">
      <c r="A101" s="35">
        <v>6113</v>
      </c>
      <c r="B101" s="35"/>
      <c r="C101" s="22" t="s">
        <v>141</v>
      </c>
      <c r="D101" s="18">
        <f>SUM(D102:D106)</f>
        <v>30500</v>
      </c>
    </row>
    <row r="102" spans="1:6">
      <c r="A102" s="31">
        <v>6118</v>
      </c>
      <c r="B102" s="31">
        <v>5021</v>
      </c>
      <c r="C102" s="28" t="s">
        <v>72</v>
      </c>
      <c r="D102" s="12">
        <v>15000</v>
      </c>
    </row>
    <row r="103" spans="1:6">
      <c r="A103" s="31">
        <v>6118</v>
      </c>
      <c r="B103" s="31">
        <v>5139</v>
      </c>
      <c r="C103" s="28" t="s">
        <v>74</v>
      </c>
      <c r="D103" s="12">
        <v>10000</v>
      </c>
    </row>
    <row r="104" spans="1:6">
      <c r="A104" s="31">
        <v>6118</v>
      </c>
      <c r="B104" s="31">
        <v>5154</v>
      </c>
      <c r="C104" s="28" t="s">
        <v>76</v>
      </c>
      <c r="D104" s="12">
        <v>3000</v>
      </c>
    </row>
    <row r="105" spans="1:6">
      <c r="A105" s="31">
        <v>6118</v>
      </c>
      <c r="B105" s="31">
        <v>5173</v>
      </c>
      <c r="C105" s="28" t="s">
        <v>140</v>
      </c>
      <c r="D105" s="12">
        <v>1000</v>
      </c>
    </row>
    <row r="106" spans="1:6">
      <c r="A106" s="31">
        <v>6118</v>
      </c>
      <c r="B106" s="31">
        <v>5175</v>
      </c>
      <c r="C106" s="28" t="s">
        <v>103</v>
      </c>
      <c r="D106" s="12">
        <v>1500</v>
      </c>
    </row>
    <row r="107" spans="1:6">
      <c r="A107" s="35">
        <v>6117</v>
      </c>
      <c r="B107" s="35"/>
      <c r="C107" s="22" t="s">
        <v>142</v>
      </c>
      <c r="D107" s="18">
        <f>SUM(D108:D112)</f>
        <v>30500</v>
      </c>
    </row>
    <row r="108" spans="1:6">
      <c r="A108" s="31">
        <v>6118</v>
      </c>
      <c r="B108" s="31">
        <v>5021</v>
      </c>
      <c r="C108" s="28" t="s">
        <v>72</v>
      </c>
      <c r="D108" s="12">
        <v>15000</v>
      </c>
    </row>
    <row r="109" spans="1:6">
      <c r="A109" s="31">
        <v>6118</v>
      </c>
      <c r="B109" s="31">
        <v>5139</v>
      </c>
      <c r="C109" s="28" t="s">
        <v>74</v>
      </c>
      <c r="D109" s="12">
        <v>10000</v>
      </c>
    </row>
    <row r="110" spans="1:6">
      <c r="A110" s="31">
        <v>6118</v>
      </c>
      <c r="B110" s="31">
        <v>5154</v>
      </c>
      <c r="C110" s="28" t="s">
        <v>76</v>
      </c>
      <c r="D110" s="12">
        <v>3000</v>
      </c>
    </row>
    <row r="111" spans="1:6">
      <c r="A111" s="31">
        <v>6118</v>
      </c>
      <c r="B111" s="31">
        <v>5173</v>
      </c>
      <c r="C111" s="28" t="s">
        <v>140</v>
      </c>
      <c r="D111" s="12">
        <v>1000</v>
      </c>
    </row>
    <row r="112" spans="1:6">
      <c r="A112" s="31">
        <v>6118</v>
      </c>
      <c r="B112" s="31">
        <v>5175</v>
      </c>
      <c r="C112" s="28" t="s">
        <v>103</v>
      </c>
      <c r="D112" s="12">
        <v>1500</v>
      </c>
    </row>
    <row r="113" spans="1:4">
      <c r="A113" s="32">
        <v>6171</v>
      </c>
      <c r="B113" s="32"/>
      <c r="C113" s="33" t="s">
        <v>143</v>
      </c>
      <c r="D113" s="18">
        <f>SUM(D114:D130)</f>
        <v>644700</v>
      </c>
    </row>
    <row r="114" spans="1:4">
      <c r="A114" s="31" t="s">
        <v>144</v>
      </c>
      <c r="B114" s="31" t="s">
        <v>121</v>
      </c>
      <c r="C114" s="36" t="s">
        <v>72</v>
      </c>
      <c r="D114" s="12">
        <v>100000</v>
      </c>
    </row>
    <row r="115" spans="1:4">
      <c r="A115" s="31" t="s">
        <v>144</v>
      </c>
      <c r="B115" s="34" t="s">
        <v>73</v>
      </c>
      <c r="C115" s="25" t="s">
        <v>74</v>
      </c>
      <c r="D115" s="12">
        <v>3300</v>
      </c>
    </row>
    <row r="116" spans="1:4">
      <c r="A116" s="31" t="s">
        <v>144</v>
      </c>
      <c r="B116" s="31">
        <v>5154</v>
      </c>
      <c r="C116" s="28" t="s">
        <v>76</v>
      </c>
      <c r="D116" s="12">
        <v>100000</v>
      </c>
    </row>
    <row r="117" spans="1:4">
      <c r="A117" s="31" t="s">
        <v>144</v>
      </c>
      <c r="B117" s="34" t="s">
        <v>145</v>
      </c>
      <c r="C117" s="25" t="s">
        <v>146</v>
      </c>
      <c r="D117" s="12">
        <v>2200</v>
      </c>
    </row>
    <row r="118" spans="1:4">
      <c r="A118" s="31" t="s">
        <v>144</v>
      </c>
      <c r="B118" s="34" t="s">
        <v>147</v>
      </c>
      <c r="C118" s="25" t="s">
        <v>148</v>
      </c>
      <c r="D118" s="12">
        <v>5500</v>
      </c>
    </row>
    <row r="119" spans="1:4">
      <c r="A119" s="31" t="s">
        <v>144</v>
      </c>
      <c r="B119" s="34" t="s">
        <v>149</v>
      </c>
      <c r="C119" s="9" t="s">
        <v>150</v>
      </c>
      <c r="D119" s="12">
        <v>1000</v>
      </c>
    </row>
    <row r="120" spans="1:4">
      <c r="A120" s="31" t="s">
        <v>144</v>
      </c>
      <c r="B120" s="34" t="s">
        <v>151</v>
      </c>
      <c r="C120" s="25" t="s">
        <v>152</v>
      </c>
      <c r="D120" s="12">
        <v>6600</v>
      </c>
    </row>
    <row r="121" spans="1:4">
      <c r="A121" s="31" t="s">
        <v>144</v>
      </c>
      <c r="B121" s="31">
        <v>5168</v>
      </c>
      <c r="C121" s="28" t="s">
        <v>153</v>
      </c>
      <c r="D121" s="12">
        <v>30000</v>
      </c>
    </row>
    <row r="122" spans="1:4">
      <c r="A122" s="31" t="s">
        <v>144</v>
      </c>
      <c r="B122" s="34" t="s">
        <v>77</v>
      </c>
      <c r="C122" s="25" t="s">
        <v>78</v>
      </c>
      <c r="D122" s="12">
        <v>71500</v>
      </c>
    </row>
    <row r="123" spans="1:4">
      <c r="A123" s="31" t="s">
        <v>144</v>
      </c>
      <c r="B123" s="34" t="s">
        <v>63</v>
      </c>
      <c r="C123" s="25" t="s">
        <v>64</v>
      </c>
      <c r="D123" s="12">
        <v>10000</v>
      </c>
    </row>
    <row r="124" spans="1:4">
      <c r="A124" s="31" t="s">
        <v>144</v>
      </c>
      <c r="B124" s="34" t="s">
        <v>102</v>
      </c>
      <c r="C124" s="25" t="s">
        <v>103</v>
      </c>
      <c r="D124" s="12">
        <v>5000</v>
      </c>
    </row>
    <row r="125" spans="1:4">
      <c r="A125" s="31" t="s">
        <v>144</v>
      </c>
      <c r="B125" s="34" t="s">
        <v>154</v>
      </c>
      <c r="C125" s="25" t="s">
        <v>155</v>
      </c>
      <c r="D125" s="12">
        <v>1100</v>
      </c>
    </row>
    <row r="126" spans="1:4">
      <c r="A126" s="31">
        <v>6171</v>
      </c>
      <c r="B126" s="34">
        <v>5194</v>
      </c>
      <c r="C126" s="25" t="s">
        <v>96</v>
      </c>
      <c r="D126" s="12">
        <v>0</v>
      </c>
    </row>
    <row r="127" spans="1:4">
      <c r="A127" s="31" t="s">
        <v>144</v>
      </c>
      <c r="B127" s="34" t="s">
        <v>156</v>
      </c>
      <c r="C127" s="25" t="s">
        <v>157</v>
      </c>
      <c r="D127" s="12">
        <v>4000</v>
      </c>
    </row>
    <row r="128" spans="1:4">
      <c r="A128" s="31" t="s">
        <v>144</v>
      </c>
      <c r="B128" s="34" t="s">
        <v>158</v>
      </c>
      <c r="C128" s="25" t="s">
        <v>159</v>
      </c>
      <c r="D128" s="12">
        <v>2000</v>
      </c>
    </row>
    <row r="129" spans="1:7">
      <c r="A129" s="31" t="s">
        <v>144</v>
      </c>
      <c r="B129" s="34" t="s">
        <v>160</v>
      </c>
      <c r="C129" s="25" t="s">
        <v>161</v>
      </c>
      <c r="D129" s="12">
        <v>2500</v>
      </c>
    </row>
    <row r="130" spans="1:7">
      <c r="A130" s="31" t="s">
        <v>144</v>
      </c>
      <c r="B130" s="34" t="s">
        <v>162</v>
      </c>
      <c r="C130" s="25" t="s">
        <v>163</v>
      </c>
      <c r="D130" s="12">
        <v>300000</v>
      </c>
    </row>
    <row r="131" spans="1:7">
      <c r="A131" s="32" t="s">
        <v>55</v>
      </c>
      <c r="B131" s="35"/>
      <c r="C131" s="22" t="s">
        <v>56</v>
      </c>
      <c r="D131" s="18">
        <f>D132</f>
        <v>3500</v>
      </c>
    </row>
    <row r="132" spans="1:7">
      <c r="A132" s="34" t="s">
        <v>55</v>
      </c>
      <c r="B132" s="34" t="s">
        <v>149</v>
      </c>
      <c r="C132" s="25" t="s">
        <v>150</v>
      </c>
      <c r="D132" s="12">
        <v>3500</v>
      </c>
    </row>
    <row r="133" spans="1:7">
      <c r="A133" s="35" t="s">
        <v>164</v>
      </c>
      <c r="B133" s="35"/>
      <c r="C133" s="22" t="s">
        <v>165</v>
      </c>
      <c r="D133" s="18">
        <f>D134</f>
        <v>16000</v>
      </c>
      <c r="G133" s="55" t="s">
        <v>185</v>
      </c>
    </row>
    <row r="134" spans="1:7">
      <c r="A134" s="31">
        <v>6320</v>
      </c>
      <c r="B134" s="31">
        <v>5163</v>
      </c>
      <c r="C134" s="28" t="s">
        <v>150</v>
      </c>
      <c r="D134" s="12">
        <v>16000</v>
      </c>
      <c r="E134" s="3">
        <v>220</v>
      </c>
      <c r="F134" s="13" t="s">
        <v>84</v>
      </c>
    </row>
    <row r="135" spans="1:7">
      <c r="A135" s="32">
        <v>6399</v>
      </c>
      <c r="B135" s="32"/>
      <c r="C135" s="33" t="s">
        <v>166</v>
      </c>
      <c r="D135" s="18">
        <f>D136</f>
        <v>20000</v>
      </c>
    </row>
    <row r="136" spans="1:7">
      <c r="A136" s="31">
        <v>6399</v>
      </c>
      <c r="B136" s="31">
        <v>5365</v>
      </c>
      <c r="C136" s="28" t="s">
        <v>167</v>
      </c>
      <c r="D136" s="12">
        <v>20000</v>
      </c>
    </row>
    <row r="137" spans="1:7">
      <c r="A137" s="32">
        <v>6402</v>
      </c>
      <c r="B137" s="32"/>
      <c r="C137" s="33" t="s">
        <v>168</v>
      </c>
      <c r="D137" s="18">
        <f>D138</f>
        <v>15000</v>
      </c>
    </row>
    <row r="138" spans="1:7">
      <c r="A138" s="34" t="s">
        <v>169</v>
      </c>
      <c r="B138" s="34" t="s">
        <v>170</v>
      </c>
      <c r="C138" s="25" t="s">
        <v>171</v>
      </c>
      <c r="D138" s="12">
        <v>15000</v>
      </c>
    </row>
    <row r="139" spans="1:7">
      <c r="A139" s="64" t="s">
        <v>172</v>
      </c>
      <c r="B139" s="64"/>
      <c r="C139" s="64"/>
      <c r="D139" s="20">
        <f>D35+D39+D41+D43+D48+D50+D53+D55+D58+D63+D67+D70+D72+D78+D81+D84+D90+D92+D94+D97+D107+D113+D131+D133+D135+D137+D76+D101</f>
        <v>6702400</v>
      </c>
    </row>
    <row r="140" spans="1:7">
      <c r="A140" s="37"/>
      <c r="B140" s="37" t="s">
        <v>173</v>
      </c>
      <c r="C140" s="37" t="s">
        <v>174</v>
      </c>
      <c r="D140" s="38">
        <f>D139-D33</f>
        <v>1420500</v>
      </c>
    </row>
    <row r="141" spans="1:7">
      <c r="A141" s="60"/>
      <c r="B141" s="60"/>
      <c r="C141" s="39"/>
      <c r="D141" s="40">
        <f>D140+D33-D139</f>
        <v>0</v>
      </c>
    </row>
    <row r="142" spans="1:7">
      <c r="A142"/>
      <c r="B142"/>
      <c r="D142"/>
    </row>
    <row r="143" spans="1:7">
      <c r="A143"/>
      <c r="B143"/>
      <c r="D143"/>
    </row>
    <row r="144" spans="1:7">
      <c r="A144" s="61" t="s">
        <v>175</v>
      </c>
      <c r="B144" s="61"/>
      <c r="C144" s="61"/>
      <c r="D144" s="61"/>
    </row>
    <row r="145" spans="1:4">
      <c r="A145" s="61"/>
      <c r="B145" s="61"/>
      <c r="C145" s="61"/>
      <c r="D145" s="61"/>
    </row>
    <row r="147" spans="1:4">
      <c r="C147" t="s">
        <v>176</v>
      </c>
    </row>
    <row r="149" spans="1:4">
      <c r="C149" t="s">
        <v>177</v>
      </c>
    </row>
    <row r="151" spans="1:4">
      <c r="C151" t="s">
        <v>178</v>
      </c>
    </row>
    <row r="155" spans="1:4">
      <c r="C155" t="s">
        <v>179</v>
      </c>
    </row>
    <row r="158" spans="1:4">
      <c r="C158" t="s">
        <v>180</v>
      </c>
    </row>
  </sheetData>
  <mergeCells count="7">
    <mergeCell ref="A141:B141"/>
    <mergeCell ref="A144:D145"/>
    <mergeCell ref="A1:D2"/>
    <mergeCell ref="A3:D3"/>
    <mergeCell ref="A33:B33"/>
    <mergeCell ref="A34:D34"/>
    <mergeCell ref="A139:C139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9"/>
  <sheetViews>
    <sheetView tabSelected="1" topLeftCell="A40" zoomScaleNormal="100" workbookViewId="0">
      <selection activeCell="B61" sqref="B61"/>
    </sheetView>
  </sheetViews>
  <sheetFormatPr defaultRowHeight="14.4"/>
  <cols>
    <col min="1" max="1" width="6.109375"/>
    <col min="2" max="2" width="54.5546875"/>
    <col min="3" max="3" width="15.33203125"/>
    <col min="4" max="1025" width="8.6640625"/>
  </cols>
  <sheetData>
    <row r="1" spans="1:3">
      <c r="A1" s="62" t="s">
        <v>194</v>
      </c>
      <c r="B1" s="62"/>
      <c r="C1" s="62"/>
    </row>
    <row r="2" spans="1:3">
      <c r="A2" s="62"/>
      <c r="B2" s="62"/>
      <c r="C2" s="62"/>
    </row>
    <row r="3" spans="1:3" ht="22.8">
      <c r="A3" s="63" t="s">
        <v>0</v>
      </c>
      <c r="B3" s="63"/>
      <c r="C3" s="63"/>
    </row>
    <row r="4" spans="1:3" ht="22.8">
      <c r="A4" s="4"/>
      <c r="B4" s="41" t="s">
        <v>1</v>
      </c>
      <c r="C4" s="42">
        <f>'Rozpočet na položky'!D4</f>
        <v>3316900</v>
      </c>
    </row>
    <row r="5" spans="1:3">
      <c r="A5" s="43" t="s">
        <v>34</v>
      </c>
      <c r="B5" s="44" t="s">
        <v>35</v>
      </c>
      <c r="C5" s="42">
        <f>'Rozpočet na položky'!D21</f>
        <v>45000</v>
      </c>
    </row>
    <row r="6" spans="1:3">
      <c r="A6" s="45" t="s">
        <v>38</v>
      </c>
      <c r="B6" s="44" t="s">
        <v>39</v>
      </c>
      <c r="C6" s="46">
        <f>'Rozpočet na položky'!D23</f>
        <v>5000</v>
      </c>
    </row>
    <row r="7" spans="1:3">
      <c r="A7" s="45" t="s">
        <v>42</v>
      </c>
      <c r="B7" s="44" t="s">
        <v>43</v>
      </c>
      <c r="C7" s="46">
        <f>'Rozpočet na položky'!D25</f>
        <v>100000</v>
      </c>
    </row>
    <row r="8" spans="1:3">
      <c r="A8" s="45" t="s">
        <v>45</v>
      </c>
      <c r="B8" s="44" t="s">
        <v>46</v>
      </c>
      <c r="C8" s="46">
        <f>'Rozpočet na položky'!D27</f>
        <v>140000</v>
      </c>
    </row>
    <row r="9" spans="1:3">
      <c r="A9" s="43" t="s">
        <v>51</v>
      </c>
      <c r="B9" s="44" t="s">
        <v>52</v>
      </c>
      <c r="C9" s="46">
        <f>'Rozpočet na položky'!D29</f>
        <v>75000</v>
      </c>
    </row>
    <row r="10" spans="1:3">
      <c r="A10" s="43" t="s">
        <v>55</v>
      </c>
      <c r="B10" s="44" t="s">
        <v>56</v>
      </c>
      <c r="C10" s="46">
        <f>'Rozpočet na položky'!D31</f>
        <v>1600000</v>
      </c>
    </row>
    <row r="11" spans="1:3">
      <c r="A11" s="19"/>
      <c r="B11" s="19" t="s">
        <v>59</v>
      </c>
      <c r="C11" s="20">
        <f>SUM(C4:C10)</f>
        <v>5281900</v>
      </c>
    </row>
    <row r="12" spans="1:3" ht="22.8">
      <c r="A12" s="63" t="s">
        <v>60</v>
      </c>
      <c r="B12" s="63"/>
      <c r="C12" s="63"/>
    </row>
    <row r="13" spans="1:3">
      <c r="A13" s="47" t="s">
        <v>61</v>
      </c>
      <c r="B13" s="48" t="s">
        <v>62</v>
      </c>
      <c r="C13" s="49">
        <f>'Rozpočet na položky'!D35</f>
        <v>1815000</v>
      </c>
    </row>
    <row r="14" spans="1:3">
      <c r="A14" s="47">
        <v>2212</v>
      </c>
      <c r="B14" s="48" t="s">
        <v>65</v>
      </c>
      <c r="C14" s="46">
        <f>'Rozpočet na položky'!D39</f>
        <v>50000</v>
      </c>
    </row>
    <row r="15" spans="1:3">
      <c r="A15" s="47" t="s">
        <v>67</v>
      </c>
      <c r="B15" s="48" t="s">
        <v>68</v>
      </c>
      <c r="C15" s="46">
        <f>'Rozpočet na položky'!D41</f>
        <v>50000</v>
      </c>
    </row>
    <row r="16" spans="1:3">
      <c r="A16" s="47" t="s">
        <v>42</v>
      </c>
      <c r="B16" s="48" t="s">
        <v>43</v>
      </c>
      <c r="C16" s="46">
        <f>'Rozpočet na položky'!D43</f>
        <v>384000</v>
      </c>
    </row>
    <row r="17" spans="1:3">
      <c r="A17" s="47" t="s">
        <v>80</v>
      </c>
      <c r="B17" s="48" t="s">
        <v>81</v>
      </c>
      <c r="C17" s="46">
        <f>'Rozpočet na položky'!D48</f>
        <v>60000</v>
      </c>
    </row>
    <row r="18" spans="1:3">
      <c r="A18" s="47" t="s">
        <v>85</v>
      </c>
      <c r="B18" s="48" t="s">
        <v>86</v>
      </c>
      <c r="C18" s="46">
        <f>'Rozpočet na položky'!D50</f>
        <v>7500</v>
      </c>
    </row>
    <row r="19" spans="1:3">
      <c r="A19" s="50">
        <v>3319</v>
      </c>
      <c r="B19" s="51" t="s">
        <v>88</v>
      </c>
      <c r="C19" s="46">
        <f>'Rozpočet na položky'!D53</f>
        <v>5000</v>
      </c>
    </row>
    <row r="20" spans="1:3">
      <c r="A20" s="52" t="s">
        <v>90</v>
      </c>
      <c r="B20" s="48" t="s">
        <v>91</v>
      </c>
      <c r="C20" s="46">
        <f>'Rozpočet na položky'!D55</f>
        <v>152000</v>
      </c>
    </row>
    <row r="21" spans="1:3">
      <c r="A21" s="50">
        <v>3399</v>
      </c>
      <c r="B21" s="51" t="s">
        <v>93</v>
      </c>
      <c r="C21" s="46">
        <f>'Rozpočet na položky'!D58</f>
        <v>14500</v>
      </c>
    </row>
    <row r="22" spans="1:3">
      <c r="A22" s="52" t="s">
        <v>100</v>
      </c>
      <c r="B22" s="48" t="s">
        <v>101</v>
      </c>
      <c r="C22" s="46">
        <f>'Rozpočet na položky'!D63</f>
        <v>510000</v>
      </c>
    </row>
    <row r="23" spans="1:3">
      <c r="A23" s="52" t="s">
        <v>105</v>
      </c>
      <c r="B23" s="48" t="s">
        <v>106</v>
      </c>
      <c r="C23" s="46">
        <f>'Rozpočet na položky'!D67</f>
        <v>15500</v>
      </c>
    </row>
    <row r="24" spans="1:3">
      <c r="A24" s="52" t="s">
        <v>45</v>
      </c>
      <c r="B24" s="48" t="s">
        <v>46</v>
      </c>
      <c r="C24" s="46">
        <f>'Rozpočet na položky'!D70</f>
        <v>300000</v>
      </c>
    </row>
    <row r="25" spans="1:3">
      <c r="A25" s="50">
        <v>3631</v>
      </c>
      <c r="B25" s="51" t="s">
        <v>108</v>
      </c>
      <c r="C25" s="46">
        <f>'Rozpočet na položky'!D72</f>
        <v>466000</v>
      </c>
    </row>
    <row r="26" spans="1:3">
      <c r="A26" s="50">
        <v>3635</v>
      </c>
      <c r="B26" s="51" t="s">
        <v>112</v>
      </c>
      <c r="C26" s="46">
        <f>'Rozpočet na položky'!D76</f>
        <v>100000</v>
      </c>
    </row>
    <row r="27" spans="1:3">
      <c r="A27" s="52" t="s">
        <v>49</v>
      </c>
      <c r="B27" s="48" t="s">
        <v>50</v>
      </c>
      <c r="C27" s="46">
        <f>'Rozpočet na položky'!D78</f>
        <v>102000</v>
      </c>
    </row>
    <row r="28" spans="1:3">
      <c r="A28" s="52" t="s">
        <v>116</v>
      </c>
      <c r="B28" s="48" t="s">
        <v>117</v>
      </c>
      <c r="C28" s="46">
        <f>'Rozpočet na položky'!D81</f>
        <v>265000</v>
      </c>
    </row>
    <row r="29" spans="1:3">
      <c r="A29" s="52" t="s">
        <v>119</v>
      </c>
      <c r="B29" s="48" t="s">
        <v>120</v>
      </c>
      <c r="C29" s="46">
        <f>'Rozpočet na položky'!D84</f>
        <v>411700</v>
      </c>
    </row>
    <row r="30" spans="1:3">
      <c r="A30" s="52" t="s">
        <v>126</v>
      </c>
      <c r="B30" s="48" t="s">
        <v>127</v>
      </c>
      <c r="C30" s="46">
        <f>'Rozpočet na položky'!D90</f>
        <v>2000</v>
      </c>
    </row>
    <row r="31" spans="1:3">
      <c r="A31" s="50">
        <v>5311</v>
      </c>
      <c r="B31" s="51" t="s">
        <v>129</v>
      </c>
      <c r="C31" s="46">
        <f>'Rozpočet na položky'!D92</f>
        <v>2000</v>
      </c>
    </row>
    <row r="32" spans="1:3">
      <c r="A32" s="52" t="s">
        <v>131</v>
      </c>
      <c r="B32" s="48" t="s">
        <v>132</v>
      </c>
      <c r="C32" s="46">
        <f>'Rozpočet na položky'!D94</f>
        <v>560000</v>
      </c>
    </row>
    <row r="33" spans="1:3">
      <c r="A33" s="52" t="s">
        <v>134</v>
      </c>
      <c r="B33" s="48" t="s">
        <v>135</v>
      </c>
      <c r="C33" s="46">
        <f>'Rozpočet na položky'!D97</f>
        <v>670000</v>
      </c>
    </row>
    <row r="34" spans="1:3">
      <c r="A34" s="50">
        <v>6113</v>
      </c>
      <c r="B34" s="48" t="s">
        <v>141</v>
      </c>
      <c r="C34" s="46">
        <f>'Rozpočet na položky'!D107</f>
        <v>30500</v>
      </c>
    </row>
    <row r="35" spans="1:3">
      <c r="A35" s="50">
        <v>6117</v>
      </c>
      <c r="B35" s="48" t="s">
        <v>142</v>
      </c>
      <c r="C35" s="46">
        <f>'Rozpočet na položky'!D107</f>
        <v>30500</v>
      </c>
    </row>
    <row r="36" spans="1:3">
      <c r="A36" s="50">
        <v>6171</v>
      </c>
      <c r="B36" s="51" t="s">
        <v>143</v>
      </c>
      <c r="C36" s="46">
        <f>'Rozpočet na položky'!D113</f>
        <v>644700</v>
      </c>
    </row>
    <row r="37" spans="1:3">
      <c r="A37" s="50" t="s">
        <v>55</v>
      </c>
      <c r="B37" s="48" t="s">
        <v>56</v>
      </c>
      <c r="C37" s="46">
        <f>'Rozpočet na položky'!D131</f>
        <v>3500</v>
      </c>
    </row>
    <row r="38" spans="1:3">
      <c r="A38" s="52" t="s">
        <v>164</v>
      </c>
      <c r="B38" s="48" t="s">
        <v>165</v>
      </c>
      <c r="C38" s="46">
        <f>'Rozpočet na položky'!D133</f>
        <v>16000</v>
      </c>
    </row>
    <row r="39" spans="1:3">
      <c r="A39" s="50">
        <v>6399</v>
      </c>
      <c r="B39" s="51" t="s">
        <v>166</v>
      </c>
      <c r="C39" s="46">
        <f>'Rozpočet na položky'!D135</f>
        <v>20000</v>
      </c>
    </row>
    <row r="40" spans="1:3">
      <c r="A40" s="50">
        <v>6402</v>
      </c>
      <c r="B40" s="51" t="s">
        <v>168</v>
      </c>
      <c r="C40" s="46">
        <f>'Rozpočet na položky'!D137</f>
        <v>15000</v>
      </c>
    </row>
    <row r="41" spans="1:3">
      <c r="A41" s="64" t="s">
        <v>172</v>
      </c>
      <c r="B41" s="64"/>
      <c r="C41" s="20">
        <f>SUM(C13:C40)</f>
        <v>6702400</v>
      </c>
    </row>
    <row r="42" spans="1:3">
      <c r="A42" s="37"/>
      <c r="B42" s="37" t="s">
        <v>174</v>
      </c>
      <c r="C42" s="38">
        <f>C41-C11</f>
        <v>1420500</v>
      </c>
    </row>
    <row r="43" spans="1:3">
      <c r="A43" s="8"/>
      <c r="B43" s="39"/>
      <c r="C43" s="40">
        <v>0</v>
      </c>
    </row>
    <row r="44" spans="1:3">
      <c r="A44" s="65" t="s">
        <v>175</v>
      </c>
      <c r="B44" s="65"/>
      <c r="C44" s="65"/>
    </row>
    <row r="45" spans="1:3">
      <c r="A45" s="66"/>
      <c r="B45" s="66"/>
      <c r="C45" s="66"/>
    </row>
    <row r="46" spans="1:3">
      <c r="A46" s="53"/>
      <c r="B46" t="s">
        <v>176</v>
      </c>
      <c r="C46" s="54" t="s">
        <v>195</v>
      </c>
    </row>
    <row r="47" spans="1:3">
      <c r="A47" s="53"/>
      <c r="B47" t="s">
        <v>178</v>
      </c>
      <c r="C47" s="54"/>
    </row>
    <row r="48" spans="1:3">
      <c r="A48" s="53"/>
      <c r="B48" t="s">
        <v>177</v>
      </c>
      <c r="C48" s="54" t="s">
        <v>180</v>
      </c>
    </row>
    <row r="49" spans="1:3">
      <c r="A49" s="53"/>
      <c r="C49" s="54"/>
    </row>
    <row r="50" spans="1:3">
      <c r="A50" s="53"/>
      <c r="C50" s="54"/>
    </row>
    <row r="51" spans="1:3">
      <c r="A51" s="53"/>
      <c r="C51" s="54"/>
    </row>
    <row r="52" spans="1:3">
      <c r="A52" s="53"/>
      <c r="C52" s="54"/>
    </row>
    <row r="53" spans="1:3">
      <c r="A53" s="53"/>
      <c r="C53" s="54"/>
    </row>
    <row r="54" spans="1:3">
      <c r="A54" s="53"/>
      <c r="C54" s="54"/>
    </row>
    <row r="55" spans="1:3">
      <c r="A55" s="53"/>
      <c r="C55" s="54"/>
    </row>
    <row r="56" spans="1:3">
      <c r="A56" s="53"/>
      <c r="C56" s="54"/>
    </row>
    <row r="57" spans="1:3">
      <c r="A57" s="53"/>
      <c r="C57" s="54"/>
    </row>
    <row r="58" spans="1:3">
      <c r="A58" s="53"/>
      <c r="C58" s="54"/>
    </row>
    <row r="59" spans="1:3">
      <c r="A59" s="53"/>
      <c r="C59" s="54"/>
    </row>
  </sheetData>
  <mergeCells count="4">
    <mergeCell ref="A1:C2"/>
    <mergeCell ref="A3:C3"/>
    <mergeCell ref="A12:C12"/>
    <mergeCell ref="A41:B41"/>
  </mergeCells>
  <pageMargins left="0.7" right="0.7" top="0.78749999999999998" bottom="0.78749999999999998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/>
  <cols>
    <col min="1" max="1025" width="8.66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na položky</vt:lpstr>
      <vt:lpstr>Rozpočet ke zveřejnění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Miluše Bucharová</cp:lastModifiedBy>
  <cp:revision>6</cp:revision>
  <cp:lastPrinted>2023-11-17T16:34:37Z</cp:lastPrinted>
  <dcterms:created xsi:type="dcterms:W3CDTF">2014-11-26T22:35:58Z</dcterms:created>
  <dcterms:modified xsi:type="dcterms:W3CDTF">2023-11-17T16:38:57Z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defa4170-0d19-0005-0004-bc88714345d2_Enabled">
    <vt:lpwstr>true</vt:lpwstr>
  </property>
  <property fmtid="{D5CDD505-2E9C-101B-9397-08002B2CF9AE}" pid="9" name="MSIP_Label_defa4170-0d19-0005-0004-bc88714345d2_SetDate">
    <vt:lpwstr>2023-10-29T16:46:57Z</vt:lpwstr>
  </property>
  <property fmtid="{D5CDD505-2E9C-101B-9397-08002B2CF9AE}" pid="10" name="MSIP_Label_defa4170-0d19-0005-0004-bc88714345d2_Method">
    <vt:lpwstr>Standard</vt:lpwstr>
  </property>
  <property fmtid="{D5CDD505-2E9C-101B-9397-08002B2CF9AE}" pid="11" name="MSIP_Label_defa4170-0d19-0005-0004-bc88714345d2_Name">
    <vt:lpwstr>defa4170-0d19-0005-0004-bc88714345d2</vt:lpwstr>
  </property>
  <property fmtid="{D5CDD505-2E9C-101B-9397-08002B2CF9AE}" pid="12" name="MSIP_Label_defa4170-0d19-0005-0004-bc88714345d2_SiteId">
    <vt:lpwstr>ce0b8fd1-0b8f-49ed-833d-7f27ef800055</vt:lpwstr>
  </property>
  <property fmtid="{D5CDD505-2E9C-101B-9397-08002B2CF9AE}" pid="13" name="MSIP_Label_defa4170-0d19-0005-0004-bc88714345d2_ActionId">
    <vt:lpwstr>8bc02fd7-4fb4-4dca-a46c-84ad77832bbb</vt:lpwstr>
  </property>
  <property fmtid="{D5CDD505-2E9C-101B-9397-08002B2CF9AE}" pid="14" name="MSIP_Label_defa4170-0d19-0005-0004-bc88714345d2_ContentBits">
    <vt:lpwstr>0</vt:lpwstr>
  </property>
</Properties>
</file>