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uše Bucharová\Documents\OBEC\ROZPOČET\ROZPOČET\2026\"/>
    </mc:Choice>
  </mc:AlternateContent>
  <xr:revisionPtr revIDLastSave="0" documentId="13_ncr:1_{76B37B20-82B4-4D2D-95EF-94B490A0D0F2}" xr6:coauthVersionLast="47" xr6:coauthVersionMax="47" xr10:uidLastSave="{00000000-0000-0000-0000-000000000000}"/>
  <bookViews>
    <workbookView xWindow="-108" yWindow="-108" windowWidth="23256" windowHeight="12456" tabRatio="986" activeTab="1" xr2:uid="{00000000-000D-0000-FFFF-FFFF00000000}"/>
  </bookViews>
  <sheets>
    <sheet name="položky" sheetId="1" r:id="rId1"/>
    <sheet name="Rozpočet ke zveřejnění" sheetId="2" r:id="rId2"/>
    <sheet name="List1" sheetId="3" r:id="rId3"/>
  </sheets>
  <calcPr calcId="181029"/>
</workbook>
</file>

<file path=xl/calcChain.xml><?xml version="1.0" encoding="utf-8"?>
<calcChain xmlns="http://schemas.openxmlformats.org/spreadsheetml/2006/main">
  <c r="C12" i="2" l="1"/>
  <c r="C11" i="2"/>
  <c r="D36" i="1"/>
  <c r="D138" i="1"/>
  <c r="C40" i="2" s="1"/>
  <c r="D108" i="1"/>
  <c r="C36" i="2" s="1"/>
  <c r="D104" i="1"/>
  <c r="C35" i="2" s="1"/>
  <c r="D92" i="1"/>
  <c r="C31" i="2" s="1"/>
  <c r="D48" i="1"/>
  <c r="D40" i="1"/>
  <c r="D115" i="1"/>
  <c r="C37" i="2" s="1"/>
  <c r="D142" i="1"/>
  <c r="C42" i="2" s="1"/>
  <c r="D79" i="1"/>
  <c r="D44" i="1"/>
  <c r="C16" i="2" s="1"/>
  <c r="D53" i="1"/>
  <c r="C18" i="2" s="1"/>
  <c r="C14" i="2"/>
  <c r="D29" i="1"/>
  <c r="C8" i="2" s="1"/>
  <c r="C17" i="2"/>
  <c r="D70" i="1"/>
  <c r="C24" i="2" s="1"/>
  <c r="D140" i="1"/>
  <c r="C41" i="2" s="1"/>
  <c r="D136" i="1"/>
  <c r="C39" i="2" s="1"/>
  <c r="D134" i="1"/>
  <c r="C38" i="2" s="1"/>
  <c r="D102" i="1"/>
  <c r="C34" i="2" s="1"/>
  <c r="D100" i="1"/>
  <c r="C33" i="2" s="1"/>
  <c r="D98" i="1"/>
  <c r="C32" i="2" s="1"/>
  <c r="D89" i="1"/>
  <c r="C30" i="2" s="1"/>
  <c r="D85" i="1"/>
  <c r="C29" i="2" s="1"/>
  <c r="D83" i="1"/>
  <c r="C28" i="2" s="1"/>
  <c r="C27" i="2"/>
  <c r="D77" i="1"/>
  <c r="C26" i="2" s="1"/>
  <c r="D74" i="1"/>
  <c r="C25" i="2" s="1"/>
  <c r="D65" i="1"/>
  <c r="C23" i="2" s="1"/>
  <c r="D62" i="1"/>
  <c r="C22" i="2" s="1"/>
  <c r="D60" i="1"/>
  <c r="C21" i="2" s="1"/>
  <c r="D57" i="1"/>
  <c r="C20" i="2" s="1"/>
  <c r="D55" i="1"/>
  <c r="C19" i="2" s="1"/>
  <c r="D42" i="1"/>
  <c r="C15" i="2" s="1"/>
  <c r="D34" i="1"/>
  <c r="C10" i="2" s="1"/>
  <c r="D32" i="1"/>
  <c r="C9" i="2" s="1"/>
  <c r="D27" i="1"/>
  <c r="C7" i="2" s="1"/>
  <c r="D25" i="1"/>
  <c r="C6" i="2" s="1"/>
  <c r="D23" i="1"/>
  <c r="C5" i="2" s="1"/>
  <c r="D4" i="1"/>
  <c r="C4" i="2" s="1"/>
  <c r="D38" i="1" l="1"/>
  <c r="D144" i="1"/>
  <c r="C43" i="2"/>
  <c r="D145" i="1" l="1"/>
  <c r="D146" i="1" s="1"/>
  <c r="C44" i="2"/>
</calcChain>
</file>

<file path=xl/sharedStrings.xml><?xml version="1.0" encoding="utf-8"?>
<sst xmlns="http://schemas.openxmlformats.org/spreadsheetml/2006/main" count="386" uniqueCount="197">
  <si>
    <t>Příjmy                                           v Kč</t>
  </si>
  <si>
    <t>Bez paragrafu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</si>
  <si>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</si>
  <si>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</si>
  <si>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</si>
  <si>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</si>
  <si>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</si>
  <si>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</si>
  <si>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</si>
  <si>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</si>
  <si>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</si>
  <si>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</si>
  <si>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</si>
  <si>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</si>
  <si>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1345</t>
  </si>
  <si>
    <t>Poplatek za provoz systému shromažďování, sběru, přepravy</t>
  </si>
  <si>
    <t>1341</t>
  </si>
  <si>
    <t>Poplatek ze psů</t>
  </si>
  <si>
    <t>1361</t>
  </si>
  <si>
    <t>Správní poplatky</t>
  </si>
  <si>
    <t>1381</t>
  </si>
  <si>
    <t>Daň z hazardních her s výjimkou dílčí daně z technických her</t>
  </si>
  <si>
    <t>1511</t>
  </si>
  <si>
    <t>Daň z nemovitých věcí</t>
  </si>
  <si>
    <t>2460</t>
  </si>
  <si>
    <t>Splátky půjč. Prostředků od obyvatelstva</t>
  </si>
  <si>
    <t>4111</t>
  </si>
  <si>
    <t>Neinv. Přij. Transfery ze všeob. pokl. Správy stát. rozpočtu</t>
  </si>
  <si>
    <t>4112</t>
  </si>
  <si>
    <t>Neinv. Přij. Transfery ze st. Rozp. V rámci souhrn. Dotač. Vzta</t>
  </si>
  <si>
    <t>bude stanoveno MV ČR</t>
  </si>
  <si>
    <t>4116</t>
  </si>
  <si>
    <t>4122</t>
  </si>
  <si>
    <t>Neinvestiční přijaté transfery od krajů</t>
  </si>
  <si>
    <t>1019</t>
  </si>
  <si>
    <t>Ostatní zemědělská a potr.činnost a rozvoj</t>
  </si>
  <si>
    <t>2131</t>
  </si>
  <si>
    <t>Příjmy z pronájmu pozemků</t>
  </si>
  <si>
    <t>1032</t>
  </si>
  <si>
    <t>Podpora ostatních produkčních činností</t>
  </si>
  <si>
    <t>2111</t>
  </si>
  <si>
    <t>Příjmy z poskytování služeb a výrobků</t>
  </si>
  <si>
    <t>2310</t>
  </si>
  <si>
    <t>Pitná voda</t>
  </si>
  <si>
    <t>3612</t>
  </si>
  <si>
    <t>Bytové hospodářství</t>
  </si>
  <si>
    <t>2132</t>
  </si>
  <si>
    <t>Příjmy z pronájmu ostatních nemovitých věcí a jejich částí</t>
  </si>
  <si>
    <t>3725</t>
  </si>
  <si>
    <t>Využívání a zneškodňování komunálních odpadů</t>
  </si>
  <si>
    <t>2324</t>
  </si>
  <si>
    <t>Přijaté nekapitálové příjspěvky a náhrady</t>
  </si>
  <si>
    <t>6310</t>
  </si>
  <si>
    <t>Obecné příjmy a výdaje z finančních operací</t>
  </si>
  <si>
    <t>2329</t>
  </si>
  <si>
    <t>Příjmy z úroků (část)</t>
  </si>
  <si>
    <t>Příjmy celkem</t>
  </si>
  <si>
    <t>Výdaje                                            v Kč</t>
  </si>
  <si>
    <t>1037</t>
  </si>
  <si>
    <t>Celospolečenské funkce lesů</t>
  </si>
  <si>
    <t>6121</t>
  </si>
  <si>
    <t>Budovy, haly a stavby</t>
  </si>
  <si>
    <t>5171</t>
  </si>
  <si>
    <t>Opravy a udržování</t>
  </si>
  <si>
    <t>Silnice</t>
  </si>
  <si>
    <t>2212</t>
  </si>
  <si>
    <t>2219</t>
  </si>
  <si>
    <t>Ostatní záležitosti pozemních komunikací</t>
  </si>
  <si>
    <t>1/2 ceny za studii a projekt cyklostezky na Dachova</t>
  </si>
  <si>
    <t>rekonstrukce obecních cest (příjezdových k domům atd.)</t>
  </si>
  <si>
    <t>Ostatní osobní výdaje</t>
  </si>
  <si>
    <t>5139</t>
  </si>
  <si>
    <t>Nákup materiálu jinde nezařazený</t>
  </si>
  <si>
    <t>5169</t>
  </si>
  <si>
    <t>Nákup ostatních služeb</t>
  </si>
  <si>
    <t>zvýšení kapacity vodárny + opravy</t>
  </si>
  <si>
    <t>3113</t>
  </si>
  <si>
    <t>Základní školy</t>
  </si>
  <si>
    <t>5321</t>
  </si>
  <si>
    <t>Neinvestiční transfery obcím</t>
  </si>
  <si>
    <t>3314</t>
  </si>
  <si>
    <t>Činnosti knihovnické</t>
  </si>
  <si>
    <t>Ost. Neinvestiční transfery neiskovým a podob. Organizací</t>
  </si>
  <si>
    <t>Ostatní záležitosti kultury</t>
  </si>
  <si>
    <t>3319</t>
  </si>
  <si>
    <t>3326</t>
  </si>
  <si>
    <t>Pořízení,zachování a obnova hodnot míst.kultur,nár,a hist.po</t>
  </si>
  <si>
    <t>Elektrická energie</t>
  </si>
  <si>
    <t>zrestaurování sochy sv. Linharta</t>
  </si>
  <si>
    <t>Ostatní záležitost kultury, církví a sděl. prostředků</t>
  </si>
  <si>
    <t>3399</t>
  </si>
  <si>
    <t>5194</t>
  </si>
  <si>
    <t>Věcné dary</t>
  </si>
  <si>
    <t>Neinvestiční transfery cizím příspěvkovým organizacím</t>
  </si>
  <si>
    <t>5492</t>
  </si>
  <si>
    <t>Dary obyvatelstvu</t>
  </si>
  <si>
    <t>3421</t>
  </si>
  <si>
    <t>Využití volného času dětí a mládeže</t>
  </si>
  <si>
    <t>5175</t>
  </si>
  <si>
    <t>Pohoštění</t>
  </si>
  <si>
    <t>3429</t>
  </si>
  <si>
    <t>Ostatní zájmová činnost a rekreace</t>
  </si>
  <si>
    <t>čistička k obecním bytům</t>
  </si>
  <si>
    <t>Veřejné osvětlení</t>
  </si>
  <si>
    <t>3631</t>
  </si>
  <si>
    <t>5154</t>
  </si>
  <si>
    <t>Územní plánování</t>
  </si>
  <si>
    <t>standardizace územního plánu</t>
  </si>
  <si>
    <t>3639</t>
  </si>
  <si>
    <t>Komunální služby a územní rozvoj jinde nezařazené</t>
  </si>
  <si>
    <t>6130</t>
  </si>
  <si>
    <t>Pozemky</t>
  </si>
  <si>
    <t>3722</t>
  </si>
  <si>
    <t>Sběr a svoz komunálních odpadů</t>
  </si>
  <si>
    <t>vybudování sběrného místa Na Homolce</t>
  </si>
  <si>
    <t>3745</t>
  </si>
  <si>
    <t>Péče o vzhled obcí a veřejnou zeleň</t>
  </si>
  <si>
    <t>5021</t>
  </si>
  <si>
    <t>údržba stromů v intravilánu obce</t>
  </si>
  <si>
    <t>Nákup materiálu</t>
  </si>
  <si>
    <t>5213</t>
  </si>
  <si>
    <t>Krizová opatření</t>
  </si>
  <si>
    <t>Rezerva na krizová opatření</t>
  </si>
  <si>
    <t>Bezpečnost a veřejný pořádek</t>
  </si>
  <si>
    <t>5311</t>
  </si>
  <si>
    <t>5512</t>
  </si>
  <si>
    <t>Požární ochrana - dobrovolná část</t>
  </si>
  <si>
    <t>6112</t>
  </si>
  <si>
    <t>Zastupitelstva obcí</t>
  </si>
  <si>
    <t>5023</t>
  </si>
  <si>
    <t>Odměny členů zastupitelstev obcí a krajů</t>
  </si>
  <si>
    <t>5032</t>
  </si>
  <si>
    <t>Poviné pojistné na veřejné zdravotní pojištění</t>
  </si>
  <si>
    <t>Cestovné</t>
  </si>
  <si>
    <t>Činnost místní správy</t>
  </si>
  <si>
    <t>6171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</si>
  <si>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</si>
  <si>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</si>
  <si>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</si>
  <si>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</si>
  <si>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</si>
  <si>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</si>
  <si>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5166</t>
  </si>
  <si>
    <t>Konzultační, poradenské a právní služby</t>
  </si>
  <si>
    <t>Zprac. Dat a služby souvis. S inform. A komunik. Technologiemi</t>
  </si>
  <si>
    <t>5179</t>
  </si>
  <si>
    <t>Ostatní nákupy jinde nezařazené</t>
  </si>
  <si>
    <t>5222</t>
  </si>
  <si>
    <t>Neinvestiční transfery spolkům</t>
  </si>
  <si>
    <t>5329</t>
  </si>
  <si>
    <t>Ost. Neinvestiční transfery veřejným rozpočtům územní úrovně</t>
  </si>
  <si>
    <t>5362</t>
  </si>
  <si>
    <t>Platby daní a poplatků státnímu rozpočtu</t>
  </si>
  <si>
    <t>5660</t>
  </si>
  <si>
    <t>Neinvestiční půjč. Prostředky obyvatelstvu</t>
  </si>
  <si>
    <t>rekonstrukce budovy OÚ</t>
  </si>
  <si>
    <t>6320</t>
  </si>
  <si>
    <t>Pojištění funkčně nespecifikované</t>
  </si>
  <si>
    <t>Ostatní finanční operace</t>
  </si>
  <si>
    <t>Platby daní a poplatků krajům obcím a státním fondům</t>
  </si>
  <si>
    <t>Finanční vypořádání minulých let</t>
  </si>
  <si>
    <t>6402</t>
  </si>
  <si>
    <t>5364</t>
  </si>
  <si>
    <t>Vratky transferů poskytnutých z veřejných rozpočtů</t>
  </si>
  <si>
    <t>Výdaje celkem</t>
  </si>
  <si>
    <t>Bc. Zdeňka Jiřičková</t>
  </si>
  <si>
    <t>Věra Prchalová</t>
  </si>
  <si>
    <t>Naďa Jahelková</t>
  </si>
  <si>
    <t>Vyvěšeno:</t>
  </si>
  <si>
    <t>Sejmuto:</t>
  </si>
  <si>
    <t>zalesnění rovinka</t>
  </si>
  <si>
    <t>Návrh rozpočtu na rok 2026</t>
  </si>
  <si>
    <t>1386</t>
  </si>
  <si>
    <t>1387</t>
  </si>
  <si>
    <t>Příjem z daně z hazadrdních her s vyjímkou technických her neprovozovaných prostřednictvím internetu</t>
  </si>
  <si>
    <t>Příjem z daně z technických her neprovozovaných prostřednictvím internetu</t>
  </si>
  <si>
    <t>případné dokoupení zeleně</t>
  </si>
  <si>
    <t>Návrh rozpočtu na rok 2026 sestavila finanční komise ve složení:</t>
  </si>
  <si>
    <t>3111</t>
  </si>
  <si>
    <t>Příjmy z prodeje pozemků</t>
  </si>
  <si>
    <t>Stavby</t>
  </si>
  <si>
    <t>2321</t>
  </si>
  <si>
    <t>Platby daní krajům, obcím a státním fondům</t>
  </si>
  <si>
    <t>Stroje, přístroje a zařízení</t>
  </si>
  <si>
    <t>nákup techniky k údržbě obecního majetku</t>
  </si>
  <si>
    <t>Ostatní převody vlastním fondům</t>
  </si>
  <si>
    <t>Odvádění a čištění odpadních vod</t>
  </si>
  <si>
    <t>Volby do zastupitelstev územních samosprávných celků</t>
  </si>
  <si>
    <t>Převody vlastním fondům v rozpočtech územní úrovně</t>
  </si>
  <si>
    <t>Schodek</t>
  </si>
  <si>
    <t>6330</t>
  </si>
  <si>
    <t>4134</t>
  </si>
  <si>
    <t>Převody z rozpočtových účtů</t>
  </si>
  <si>
    <r>
      <t>Ostatní</t>
    </r>
    <r>
      <rPr>
        <sz val="12"/>
        <color theme="0"/>
        <rFont val="TimesNewRomanPSMT"/>
        <family val="1"/>
        <charset val="238"/>
      </rPr>
      <t>neinvestiční přijaté</t>
    </r>
    <r>
      <rPr>
        <sz val="11"/>
        <color theme="0"/>
        <rFont val="Calibri"/>
        <family val="2"/>
        <charset val="238"/>
      </rPr>
      <t>transfery ze státního</t>
    </r>
    <r>
      <rPr>
        <sz val="12"/>
        <color theme="0"/>
        <rFont val="TimesNewRomanPSMT"/>
        <family val="1"/>
        <charset val="238"/>
      </rPr>
      <t>rozpočtu</t>
    </r>
  </si>
  <si>
    <t>Návrh rozpočtu na rok 2026 sestavila finanční komise ve složení: Bc.Zdeňka Jiřičková, Věra Prchalová,Naďa Jahelková</t>
  </si>
  <si>
    <t>Vyvěšeno: 25.11.2025</t>
  </si>
  <si>
    <t>Schválený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</si>
</sst>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23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7030A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1"/>
      <color rgb="FF4472C4"/>
      <name val="Calibri"/>
      <family val="2"/>
      <charset val="238"/>
    </font>
    <font>
      <b/>
      <sz val="10"/>
      <name val="Arial CE"/>
      <family val="2"/>
      <charset val="238"/>
    </font>
    <font>
      <sz val="11"/>
      <color rgb="FFA9D18E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rgb="FF000000"/>
      <name val="Arial CE"/>
      <family val="2"/>
      <charset val="238"/>
    </font>
    <font>
      <b/>
      <sz val="11"/>
      <name val="Calibri"/>
      <family val="2"/>
      <charset val="238"/>
    </font>
    <font>
      <b/>
      <sz val="9"/>
      <name val="Arial CE"/>
      <family val="2"/>
      <charset val="238"/>
    </font>
    <font>
      <b/>
      <sz val="20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18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 CE"/>
      <family val="2"/>
      <charset val="238"/>
    </font>
    <font>
      <sz val="12"/>
      <color theme="0"/>
      <name val="TimesNewRomanPSMT"/>
      <family val="1"/>
      <charset val="238"/>
    </font>
    <font>
      <b/>
      <sz val="11"/>
      <color theme="0"/>
      <name val="Calibri"/>
      <family val="2"/>
      <charset val="238"/>
    </font>
    <font>
      <b/>
      <sz val="10"/>
      <color theme="0"/>
      <name val="Arial CE"/>
      <family val="2"/>
      <charset val="238"/>
    </font>
    <font>
      <b/>
      <i/>
      <sz val="11"/>
      <color theme="0"/>
      <name val="Arial CE"/>
      <family val="2"/>
      <charset val="238"/>
    </font>
    <font>
      <b/>
      <sz val="9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1" xfId="0" applyNumberFormat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4" fontId="9" fillId="2" borderId="1" xfId="0" applyNumberFormat="1" applyFont="1" applyFill="1" applyBorder="1"/>
    <xf numFmtId="49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1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" fontId="1" fillId="0" borderId="0" xfId="0" applyNumberFormat="1" applyFont="1"/>
    <xf numFmtId="49" fontId="8" fillId="0" borderId="1" xfId="0" applyNumberFormat="1" applyFont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4" fontId="15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0" fontId="16" fillId="0" borderId="1" xfId="0" applyFont="1" applyBorder="1"/>
    <xf numFmtId="4" fontId="16" fillId="0" borderId="1" xfId="0" applyNumberFormat="1" applyFont="1" applyBorder="1"/>
    <xf numFmtId="0" fontId="13" fillId="0" borderId="1" xfId="0" applyFont="1" applyBorder="1"/>
    <xf numFmtId="164" fontId="13" fillId="0" borderId="0" xfId="0" applyNumberFormat="1" applyFont="1"/>
    <xf numFmtId="4" fontId="17" fillId="0" borderId="1" xfId="0" applyNumberFormat="1" applyFont="1" applyBorder="1"/>
    <xf numFmtId="49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17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" fontId="20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" fontId="21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center"/>
    </xf>
    <xf numFmtId="3" fontId="17" fillId="0" borderId="1" xfId="0" applyNumberFormat="1" applyFont="1" applyBorder="1"/>
    <xf numFmtId="49" fontId="16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7" fillId="0" borderId="1" xfId="0" applyFont="1" applyBorder="1"/>
    <xf numFmtId="49" fontId="15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" fontId="22" fillId="0" borderId="1" xfId="0" applyNumberFormat="1" applyFont="1" applyBorder="1"/>
    <xf numFmtId="0" fontId="13" fillId="0" borderId="0" xfId="0" applyFont="1" applyAlignment="1">
      <alignment horizontal="center"/>
    </xf>
    <xf numFmtId="0" fontId="19" fillId="0" borderId="0" xfId="0" applyFont="1"/>
    <xf numFmtId="49" fontId="13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zoomScale="120" zoomScaleNormal="120" workbookViewId="0">
      <selection activeCell="G20" sqref="G20"/>
    </sheetView>
  </sheetViews>
  <sheetFormatPr defaultRowHeight="14.4"/>
  <cols>
    <col min="1" max="1" width="5.5546875" style="56"/>
    <col min="2" max="2" width="5.6640625" style="56"/>
    <col min="3" max="3" width="42.6640625" style="26"/>
    <col min="4" max="4" width="15.88671875" style="57"/>
    <col min="5" max="5" width="14.88671875" style="34"/>
    <col min="6" max="6" width="8.6640625" style="26"/>
    <col min="7" max="7" width="8.6640625"/>
    <col min="8" max="8" width="25.109375"/>
    <col min="9" max="1025" width="8.6640625"/>
  </cols>
  <sheetData>
    <row r="1" spans="1:9">
      <c r="A1" s="60" t="s">
        <v>171</v>
      </c>
      <c r="B1" s="60"/>
      <c r="C1" s="60"/>
      <c r="D1" s="60"/>
      <c r="E1" s="26"/>
    </row>
    <row r="2" spans="1:9">
      <c r="A2" s="60"/>
      <c r="B2" s="60"/>
      <c r="C2" s="60"/>
      <c r="D2" s="60"/>
      <c r="E2" s="26"/>
    </row>
    <row r="3" spans="1:9" ht="22.8">
      <c r="A3" s="61" t="s">
        <v>0</v>
      </c>
      <c r="B3" s="61"/>
      <c r="C3" s="61"/>
      <c r="D3" s="61"/>
      <c r="E3" s="26"/>
    </row>
    <row r="4" spans="1:9" ht="17.25" customHeight="1">
      <c r="A4" s="27"/>
      <c r="B4" s="27"/>
      <c r="C4" s="28" t="s">
        <v>1</v>
      </c>
      <c r="D4" s="29">
        <f>SUM(D5:D22)</f>
        <v>5617100</v>
      </c>
      <c r="E4" s="26"/>
    </row>
    <row r="5" spans="1:9">
      <c r="A5" s="30"/>
      <c r="B5" s="30" t="s">
        <v>2</v>
      </c>
      <c r="C5" s="31" t="s">
        <v>3</v>
      </c>
      <c r="D5" s="32">
        <v>760000</v>
      </c>
      <c r="E5" s="26"/>
    </row>
    <row r="6" spans="1:9">
      <c r="A6" s="30"/>
      <c r="B6" s="30" t="s">
        <v>4</v>
      </c>
      <c r="C6" s="33" t="s">
        <v>5</v>
      </c>
      <c r="D6" s="32">
        <v>70000</v>
      </c>
      <c r="E6" s="26"/>
    </row>
    <row r="7" spans="1:9">
      <c r="A7" s="30"/>
      <c r="B7" s="30" t="s">
        <v>6</v>
      </c>
      <c r="C7" s="33" t="s">
        <v>7</v>
      </c>
      <c r="D7" s="32">
        <v>123000</v>
      </c>
      <c r="E7" s="26"/>
    </row>
    <row r="8" spans="1:9">
      <c r="A8" s="30"/>
      <c r="B8" s="30" t="s">
        <v>8</v>
      </c>
      <c r="C8" s="33" t="s">
        <v>9</v>
      </c>
      <c r="D8" s="32">
        <v>1034000</v>
      </c>
      <c r="E8" s="26"/>
    </row>
    <row r="9" spans="1:9">
      <c r="A9" s="30"/>
      <c r="B9" s="30" t="s">
        <v>10</v>
      </c>
      <c r="C9" s="33" t="s">
        <v>11</v>
      </c>
      <c r="D9" s="32">
        <v>800000</v>
      </c>
    </row>
    <row r="10" spans="1:9">
      <c r="A10" s="30"/>
      <c r="B10" s="30" t="s">
        <v>12</v>
      </c>
      <c r="C10" s="33" t="s">
        <v>13</v>
      </c>
      <c r="D10" s="32">
        <v>1957000</v>
      </c>
    </row>
    <row r="11" spans="1:9">
      <c r="A11" s="30"/>
      <c r="B11" s="30" t="s">
        <v>14</v>
      </c>
      <c r="C11" s="33" t="s">
        <v>15</v>
      </c>
      <c r="D11" s="35">
        <v>150000</v>
      </c>
      <c r="E11" s="26"/>
      <c r="I11" s="4"/>
    </row>
    <row r="12" spans="1:9">
      <c r="A12" s="30"/>
      <c r="B12" s="30" t="s">
        <v>16</v>
      </c>
      <c r="C12" s="33" t="s">
        <v>17</v>
      </c>
      <c r="D12" s="32">
        <v>0</v>
      </c>
      <c r="E12" s="26"/>
      <c r="I12" s="4"/>
    </row>
    <row r="13" spans="1:9">
      <c r="A13" s="30"/>
      <c r="B13" s="30" t="s">
        <v>18</v>
      </c>
      <c r="C13" s="33" t="s">
        <v>19</v>
      </c>
      <c r="D13" s="32">
        <v>500</v>
      </c>
      <c r="E13" s="26"/>
    </row>
    <row r="14" spans="1:9">
      <c r="A14" s="30"/>
      <c r="B14" s="30" t="s">
        <v>20</v>
      </c>
      <c r="C14" s="33" t="s">
        <v>21</v>
      </c>
      <c r="D14" s="32">
        <v>0</v>
      </c>
    </row>
    <row r="15" spans="1:9">
      <c r="A15" s="30"/>
      <c r="B15" s="30" t="s">
        <v>172</v>
      </c>
      <c r="C15" s="33" t="s">
        <v>174</v>
      </c>
      <c r="D15" s="32">
        <v>32000</v>
      </c>
    </row>
    <row r="16" spans="1:9">
      <c r="A16" s="30"/>
      <c r="B16" s="30" t="s">
        <v>173</v>
      </c>
      <c r="C16" s="33" t="s">
        <v>175</v>
      </c>
      <c r="D16" s="32">
        <v>14000</v>
      </c>
    </row>
    <row r="17" spans="1:9">
      <c r="A17" s="30"/>
      <c r="B17" s="30" t="s">
        <v>22</v>
      </c>
      <c r="C17" s="33" t="s">
        <v>23</v>
      </c>
      <c r="D17" s="32">
        <v>525000</v>
      </c>
      <c r="E17" s="26"/>
    </row>
    <row r="18" spans="1:9">
      <c r="A18" s="30"/>
      <c r="B18" s="30" t="s">
        <v>24</v>
      </c>
      <c r="C18" s="33" t="s">
        <v>25</v>
      </c>
      <c r="D18" s="32">
        <v>50000</v>
      </c>
    </row>
    <row r="19" spans="1:9">
      <c r="A19" s="30"/>
      <c r="B19" s="30" t="s">
        <v>26</v>
      </c>
      <c r="C19" s="33" t="s">
        <v>27</v>
      </c>
      <c r="D19" s="32">
        <v>29700</v>
      </c>
      <c r="E19" s="26"/>
    </row>
    <row r="20" spans="1:9">
      <c r="A20" s="30"/>
      <c r="B20" s="30" t="s">
        <v>28</v>
      </c>
      <c r="C20" s="33" t="s">
        <v>29</v>
      </c>
      <c r="D20" s="32">
        <v>71900</v>
      </c>
      <c r="E20" s="34" t="s">
        <v>30</v>
      </c>
    </row>
    <row r="21" spans="1:9" ht="15.6">
      <c r="A21" s="30"/>
      <c r="B21" s="30" t="s">
        <v>31</v>
      </c>
      <c r="C21" s="33" t="s">
        <v>193</v>
      </c>
      <c r="D21" s="32">
        <v>0</v>
      </c>
    </row>
    <row r="22" spans="1:9">
      <c r="A22" s="30"/>
      <c r="B22" s="30" t="s">
        <v>32</v>
      </c>
      <c r="C22" s="33" t="s">
        <v>33</v>
      </c>
      <c r="D22" s="32">
        <v>0</v>
      </c>
      <c r="E22" s="26"/>
    </row>
    <row r="23" spans="1:9">
      <c r="A23" s="36" t="s">
        <v>34</v>
      </c>
      <c r="B23" s="36"/>
      <c r="C23" s="37" t="s">
        <v>35</v>
      </c>
      <c r="D23" s="29">
        <f>D24</f>
        <v>55000</v>
      </c>
      <c r="E23" s="26"/>
    </row>
    <row r="24" spans="1:9">
      <c r="A24" s="38" t="s">
        <v>34</v>
      </c>
      <c r="B24" s="38" t="s">
        <v>36</v>
      </c>
      <c r="C24" s="33" t="s">
        <v>37</v>
      </c>
      <c r="D24" s="35">
        <v>55000</v>
      </c>
      <c r="E24" s="26"/>
    </row>
    <row r="25" spans="1:9">
      <c r="A25" s="39" t="s">
        <v>38</v>
      </c>
      <c r="B25" s="39"/>
      <c r="C25" s="37" t="s">
        <v>39</v>
      </c>
      <c r="D25" s="40">
        <f>D26</f>
        <v>30000</v>
      </c>
      <c r="E25" s="26"/>
    </row>
    <row r="26" spans="1:9">
      <c r="A26" s="38" t="s">
        <v>38</v>
      </c>
      <c r="B26" s="38" t="s">
        <v>40</v>
      </c>
      <c r="C26" s="33" t="s">
        <v>41</v>
      </c>
      <c r="D26" s="35">
        <v>30000</v>
      </c>
      <c r="E26" s="26"/>
    </row>
    <row r="27" spans="1:9">
      <c r="A27" s="39" t="s">
        <v>42</v>
      </c>
      <c r="B27" s="39"/>
      <c r="C27" s="37" t="s">
        <v>43</v>
      </c>
      <c r="D27" s="40">
        <f>D28</f>
        <v>240000</v>
      </c>
      <c r="E27" s="26"/>
    </row>
    <row r="28" spans="1:9">
      <c r="A28" s="38" t="s">
        <v>42</v>
      </c>
      <c r="B28" s="38" t="s">
        <v>40</v>
      </c>
      <c r="C28" s="33" t="s">
        <v>41</v>
      </c>
      <c r="D28" s="35">
        <v>240000</v>
      </c>
      <c r="E28" s="26"/>
      <c r="H28" s="4"/>
      <c r="I28" s="5"/>
    </row>
    <row r="29" spans="1:9">
      <c r="A29" s="39" t="s">
        <v>44</v>
      </c>
      <c r="B29" s="39"/>
      <c r="C29" s="37" t="s">
        <v>45</v>
      </c>
      <c r="D29" s="40">
        <f>D30+D31</f>
        <v>1650000</v>
      </c>
      <c r="E29" s="26"/>
    </row>
    <row r="30" spans="1:9">
      <c r="A30" s="38" t="s">
        <v>44</v>
      </c>
      <c r="B30" s="38" t="s">
        <v>46</v>
      </c>
      <c r="C30" s="33" t="s">
        <v>47</v>
      </c>
      <c r="D30" s="35">
        <v>150000</v>
      </c>
      <c r="E30" s="26"/>
    </row>
    <row r="31" spans="1:9">
      <c r="A31" s="38" t="s">
        <v>44</v>
      </c>
      <c r="B31" s="38" t="s">
        <v>178</v>
      </c>
      <c r="C31" s="33" t="s">
        <v>179</v>
      </c>
      <c r="D31" s="35">
        <v>1500000</v>
      </c>
      <c r="E31" s="26"/>
    </row>
    <row r="32" spans="1:9">
      <c r="A32" s="36" t="s">
        <v>48</v>
      </c>
      <c r="B32" s="36"/>
      <c r="C32" s="37" t="s">
        <v>49</v>
      </c>
      <c r="D32" s="40">
        <f>D33</f>
        <v>85000</v>
      </c>
      <c r="E32" s="26"/>
    </row>
    <row r="33" spans="1:9">
      <c r="A33" s="30" t="s">
        <v>48</v>
      </c>
      <c r="B33" s="30" t="s">
        <v>50</v>
      </c>
      <c r="C33" s="33" t="s">
        <v>51</v>
      </c>
      <c r="D33" s="35">
        <v>85000</v>
      </c>
    </row>
    <row r="34" spans="1:9">
      <c r="A34" s="36" t="s">
        <v>52</v>
      </c>
      <c r="B34" s="36"/>
      <c r="C34" s="37" t="s">
        <v>53</v>
      </c>
      <c r="D34" s="40">
        <f>D35</f>
        <v>1000000</v>
      </c>
      <c r="E34" s="26"/>
    </row>
    <row r="35" spans="1:9">
      <c r="A35" s="30" t="s">
        <v>52</v>
      </c>
      <c r="B35" s="30" t="s">
        <v>54</v>
      </c>
      <c r="C35" s="33" t="s">
        <v>55</v>
      </c>
      <c r="D35" s="35">
        <v>1000000</v>
      </c>
      <c r="E35" s="26"/>
      <c r="I35" s="4"/>
    </row>
    <row r="36" spans="1:9">
      <c r="A36" s="36" t="s">
        <v>190</v>
      </c>
      <c r="B36" s="36"/>
      <c r="C36" s="37" t="s">
        <v>188</v>
      </c>
      <c r="D36" s="40">
        <f>D37</f>
        <v>136000</v>
      </c>
      <c r="E36" s="26"/>
      <c r="I36" s="4"/>
    </row>
    <row r="37" spans="1:9">
      <c r="A37" s="30" t="s">
        <v>190</v>
      </c>
      <c r="B37" s="30" t="s">
        <v>191</v>
      </c>
      <c r="C37" s="33" t="s">
        <v>192</v>
      </c>
      <c r="D37" s="35">
        <v>136000</v>
      </c>
      <c r="E37" s="26"/>
      <c r="I37" s="4"/>
    </row>
    <row r="38" spans="1:9">
      <c r="A38" s="62"/>
      <c r="B38" s="62"/>
      <c r="C38" s="41" t="s">
        <v>56</v>
      </c>
      <c r="D38" s="42">
        <f>D34+D32+D29+D27+D25+D23+D4+D36</f>
        <v>8813100</v>
      </c>
      <c r="E38" s="26"/>
    </row>
    <row r="39" spans="1:9" ht="22.8">
      <c r="A39" s="61" t="s">
        <v>57</v>
      </c>
      <c r="B39" s="61"/>
      <c r="C39" s="61"/>
      <c r="D39" s="61"/>
      <c r="E39" s="26"/>
    </row>
    <row r="40" spans="1:9">
      <c r="A40" s="36" t="s">
        <v>58</v>
      </c>
      <c r="B40" s="36"/>
      <c r="C40" s="37" t="s">
        <v>59</v>
      </c>
      <c r="D40" s="43">
        <f>D41</f>
        <v>350000</v>
      </c>
      <c r="E40" s="26"/>
    </row>
    <row r="41" spans="1:9" ht="14.25" customHeight="1">
      <c r="A41" s="30" t="s">
        <v>58</v>
      </c>
      <c r="B41" s="30" t="s">
        <v>71</v>
      </c>
      <c r="C41" s="33" t="s">
        <v>72</v>
      </c>
      <c r="D41" s="35">
        <v>350000</v>
      </c>
      <c r="E41" s="26" t="s">
        <v>170</v>
      </c>
    </row>
    <row r="42" spans="1:9">
      <c r="A42" s="36">
        <v>2212</v>
      </c>
      <c r="B42" s="36"/>
      <c r="C42" s="37" t="s">
        <v>64</v>
      </c>
      <c r="D42" s="40">
        <f>SUM(D43:D43)</f>
        <v>50000</v>
      </c>
      <c r="E42" s="26"/>
    </row>
    <row r="43" spans="1:9">
      <c r="A43" s="30" t="s">
        <v>65</v>
      </c>
      <c r="B43" s="30" t="s">
        <v>62</v>
      </c>
      <c r="C43" s="33" t="s">
        <v>63</v>
      </c>
      <c r="D43" s="35">
        <v>50000</v>
      </c>
      <c r="E43" s="26"/>
    </row>
    <row r="44" spans="1:9">
      <c r="A44" s="36" t="s">
        <v>66</v>
      </c>
      <c r="B44" s="30"/>
      <c r="C44" s="37" t="s">
        <v>67</v>
      </c>
      <c r="D44" s="40">
        <f>SUM(D45:D47)</f>
        <v>540000</v>
      </c>
      <c r="E44" s="26"/>
    </row>
    <row r="45" spans="1:9">
      <c r="A45" s="30" t="s">
        <v>66</v>
      </c>
      <c r="B45" s="30" t="s">
        <v>60</v>
      </c>
      <c r="C45" s="33" t="s">
        <v>61</v>
      </c>
      <c r="D45" s="35">
        <v>50000</v>
      </c>
      <c r="E45" s="26"/>
    </row>
    <row r="46" spans="1:9">
      <c r="A46" s="30" t="s">
        <v>66</v>
      </c>
      <c r="B46" s="30" t="s">
        <v>60</v>
      </c>
      <c r="C46" s="33" t="s">
        <v>61</v>
      </c>
      <c r="D46" s="35">
        <v>90000</v>
      </c>
      <c r="E46" s="34" t="s">
        <v>68</v>
      </c>
    </row>
    <row r="47" spans="1:9">
      <c r="A47" s="30" t="s">
        <v>66</v>
      </c>
      <c r="B47" s="30" t="s">
        <v>62</v>
      </c>
      <c r="C47" s="33" t="s">
        <v>63</v>
      </c>
      <c r="D47" s="35">
        <v>400000</v>
      </c>
      <c r="E47" s="34" t="s">
        <v>69</v>
      </c>
    </row>
    <row r="48" spans="1:9">
      <c r="A48" s="36" t="s">
        <v>42</v>
      </c>
      <c r="B48" s="36"/>
      <c r="C48" s="37" t="s">
        <v>43</v>
      </c>
      <c r="D48" s="40">
        <f>SUM(D49:D52)</f>
        <v>3617400</v>
      </c>
      <c r="E48" s="26"/>
    </row>
    <row r="49" spans="1:9">
      <c r="A49" s="44">
        <v>2310</v>
      </c>
      <c r="B49" s="44">
        <v>5021</v>
      </c>
      <c r="C49" s="45" t="s">
        <v>70</v>
      </c>
      <c r="D49" s="35">
        <v>62400</v>
      </c>
      <c r="E49" s="26"/>
    </row>
    <row r="50" spans="1:9">
      <c r="A50" s="30" t="s">
        <v>42</v>
      </c>
      <c r="B50" s="30" t="s">
        <v>71</v>
      </c>
      <c r="C50" s="33" t="s">
        <v>72</v>
      </c>
      <c r="D50" s="35">
        <v>5000</v>
      </c>
      <c r="E50" s="26"/>
    </row>
    <row r="51" spans="1:9">
      <c r="A51" s="30" t="s">
        <v>42</v>
      </c>
      <c r="B51" s="46" t="s">
        <v>73</v>
      </c>
      <c r="C51" s="33" t="s">
        <v>74</v>
      </c>
      <c r="D51" s="35">
        <v>50000</v>
      </c>
      <c r="E51" s="26"/>
    </row>
    <row r="52" spans="1:9">
      <c r="A52" s="30" t="s">
        <v>42</v>
      </c>
      <c r="B52" s="46" t="s">
        <v>60</v>
      </c>
      <c r="C52" s="33" t="s">
        <v>180</v>
      </c>
      <c r="D52" s="35">
        <v>3500000</v>
      </c>
      <c r="E52" s="34" t="s">
        <v>75</v>
      </c>
    </row>
    <row r="53" spans="1:9">
      <c r="A53" s="36" t="s">
        <v>181</v>
      </c>
      <c r="B53" s="36"/>
      <c r="C53" s="37" t="s">
        <v>186</v>
      </c>
      <c r="D53" s="40">
        <f>D54</f>
        <v>10000</v>
      </c>
    </row>
    <row r="54" spans="1:9">
      <c r="A54" s="30" t="s">
        <v>181</v>
      </c>
      <c r="B54" s="46" t="s">
        <v>73</v>
      </c>
      <c r="C54" s="33" t="s">
        <v>74</v>
      </c>
      <c r="D54" s="35">
        <v>10000</v>
      </c>
    </row>
    <row r="55" spans="1:9">
      <c r="A55" s="36" t="s">
        <v>76</v>
      </c>
      <c r="B55" s="41"/>
      <c r="C55" s="37" t="s">
        <v>77</v>
      </c>
      <c r="D55" s="40">
        <f>D56</f>
        <v>60000</v>
      </c>
      <c r="E55" s="26"/>
      <c r="G55" s="5"/>
      <c r="I55" s="4"/>
    </row>
    <row r="56" spans="1:9">
      <c r="A56" s="30" t="s">
        <v>76</v>
      </c>
      <c r="B56" s="30" t="s">
        <v>78</v>
      </c>
      <c r="C56" s="33" t="s">
        <v>79</v>
      </c>
      <c r="D56" s="35">
        <v>60000</v>
      </c>
      <c r="E56" s="26"/>
    </row>
    <row r="57" spans="1:9">
      <c r="A57" s="36" t="s">
        <v>80</v>
      </c>
      <c r="B57" s="36"/>
      <c r="C57" s="37" t="s">
        <v>81</v>
      </c>
      <c r="D57" s="40">
        <f>SUM(D58:D59)</f>
        <v>8000</v>
      </c>
      <c r="E57" s="26"/>
    </row>
    <row r="58" spans="1:9">
      <c r="A58" s="30" t="s">
        <v>80</v>
      </c>
      <c r="B58" s="30" t="s">
        <v>71</v>
      </c>
      <c r="C58" s="33" t="s">
        <v>72</v>
      </c>
      <c r="D58" s="35">
        <v>4000</v>
      </c>
      <c r="E58" s="26"/>
    </row>
    <row r="59" spans="1:9">
      <c r="A59" s="47">
        <v>3314</v>
      </c>
      <c r="B59" s="47">
        <v>5229</v>
      </c>
      <c r="C59" s="45" t="s">
        <v>82</v>
      </c>
      <c r="D59" s="35">
        <v>4000</v>
      </c>
      <c r="E59" s="26"/>
    </row>
    <row r="60" spans="1:9">
      <c r="A60" s="48">
        <v>3319</v>
      </c>
      <c r="B60" s="48"/>
      <c r="C60" s="49" t="s">
        <v>83</v>
      </c>
      <c r="D60" s="40">
        <f>D61</f>
        <v>5000</v>
      </c>
      <c r="E60" s="26"/>
    </row>
    <row r="61" spans="1:9">
      <c r="A61" s="50" t="s">
        <v>84</v>
      </c>
      <c r="B61" s="50" t="s">
        <v>71</v>
      </c>
      <c r="C61" s="33" t="s">
        <v>72</v>
      </c>
      <c r="D61" s="35">
        <v>5000</v>
      </c>
      <c r="E61" s="26"/>
    </row>
    <row r="62" spans="1:9">
      <c r="A62" s="51" t="s">
        <v>85</v>
      </c>
      <c r="B62" s="51"/>
      <c r="C62" s="37" t="s">
        <v>86</v>
      </c>
      <c r="D62" s="40">
        <f>D63+D64</f>
        <v>504000</v>
      </c>
      <c r="E62" s="26"/>
    </row>
    <row r="63" spans="1:9">
      <c r="A63" s="47">
        <v>3326</v>
      </c>
      <c r="B63" s="47">
        <v>5154</v>
      </c>
      <c r="C63" s="45" t="s">
        <v>87</v>
      </c>
      <c r="D63" s="35">
        <v>4000</v>
      </c>
    </row>
    <row r="64" spans="1:9">
      <c r="A64" s="47">
        <v>3326</v>
      </c>
      <c r="B64" s="47">
        <v>5171</v>
      </c>
      <c r="C64" s="45" t="s">
        <v>63</v>
      </c>
      <c r="D64" s="35">
        <v>500000</v>
      </c>
      <c r="E64" s="34" t="s">
        <v>88</v>
      </c>
    </row>
    <row r="65" spans="1:5">
      <c r="A65" s="48">
        <v>3399</v>
      </c>
      <c r="B65" s="48"/>
      <c r="C65" s="49" t="s">
        <v>89</v>
      </c>
      <c r="D65" s="40">
        <f>SUM(D66:D69)</f>
        <v>27000</v>
      </c>
      <c r="E65" s="26"/>
    </row>
    <row r="66" spans="1:5">
      <c r="A66" s="50" t="s">
        <v>90</v>
      </c>
      <c r="B66" s="50" t="s">
        <v>73</v>
      </c>
      <c r="C66" s="33" t="s">
        <v>74</v>
      </c>
      <c r="D66" s="35">
        <v>15000</v>
      </c>
      <c r="E66" s="26"/>
    </row>
    <row r="67" spans="1:5">
      <c r="A67" s="50" t="s">
        <v>90</v>
      </c>
      <c r="B67" s="50" t="s">
        <v>91</v>
      </c>
      <c r="C67" s="33" t="s">
        <v>92</v>
      </c>
      <c r="D67" s="35">
        <v>10000</v>
      </c>
      <c r="E67" s="26"/>
    </row>
    <row r="68" spans="1:5">
      <c r="A68" s="47">
        <v>3399</v>
      </c>
      <c r="B68" s="47">
        <v>5339</v>
      </c>
      <c r="C68" s="45" t="s">
        <v>93</v>
      </c>
      <c r="D68" s="35">
        <v>2000</v>
      </c>
      <c r="E68" s="26"/>
    </row>
    <row r="69" spans="1:5">
      <c r="A69" s="50" t="s">
        <v>90</v>
      </c>
      <c r="B69" s="50" t="s">
        <v>94</v>
      </c>
      <c r="C69" s="33" t="s">
        <v>95</v>
      </c>
      <c r="D69" s="35">
        <v>0</v>
      </c>
      <c r="E69" s="26"/>
    </row>
    <row r="70" spans="1:5">
      <c r="A70" s="51" t="s">
        <v>96</v>
      </c>
      <c r="B70" s="51"/>
      <c r="C70" s="37" t="s">
        <v>97</v>
      </c>
      <c r="D70" s="40">
        <f>SUM(D71:D73)</f>
        <v>25000</v>
      </c>
      <c r="E70" s="26"/>
    </row>
    <row r="71" spans="1:5">
      <c r="A71" s="50">
        <v>3421</v>
      </c>
      <c r="B71" s="50" t="s">
        <v>117</v>
      </c>
      <c r="C71" s="33" t="s">
        <v>70</v>
      </c>
      <c r="D71" s="35">
        <v>10000</v>
      </c>
      <c r="E71" s="26"/>
    </row>
    <row r="72" spans="1:5">
      <c r="A72" s="50" t="s">
        <v>96</v>
      </c>
      <c r="B72" s="50" t="s">
        <v>73</v>
      </c>
      <c r="C72" s="33" t="s">
        <v>74</v>
      </c>
      <c r="D72" s="35">
        <v>10000</v>
      </c>
      <c r="E72" s="26"/>
    </row>
    <row r="73" spans="1:5">
      <c r="A73" s="50" t="s">
        <v>96</v>
      </c>
      <c r="B73" s="50" t="s">
        <v>98</v>
      </c>
      <c r="C73" s="33" t="s">
        <v>99</v>
      </c>
      <c r="D73" s="35">
        <v>5000</v>
      </c>
      <c r="E73" s="26"/>
    </row>
    <row r="74" spans="1:5">
      <c r="A74" s="51" t="s">
        <v>100</v>
      </c>
      <c r="B74" s="51"/>
      <c r="C74" s="37" t="s">
        <v>101</v>
      </c>
      <c r="D74" s="40">
        <f>D75+D76</f>
        <v>20000</v>
      </c>
      <c r="E74" s="26"/>
    </row>
    <row r="75" spans="1:5">
      <c r="A75" s="50" t="s">
        <v>100</v>
      </c>
      <c r="B75" s="50" t="s">
        <v>73</v>
      </c>
      <c r="C75" s="33" t="s">
        <v>74</v>
      </c>
      <c r="D75" s="35">
        <v>10000</v>
      </c>
      <c r="E75" s="26"/>
    </row>
    <row r="76" spans="1:5">
      <c r="A76" s="50">
        <v>3429</v>
      </c>
      <c r="B76" s="50">
        <v>6121</v>
      </c>
      <c r="C76" s="26" t="s">
        <v>180</v>
      </c>
      <c r="D76" s="35">
        <v>10000</v>
      </c>
      <c r="E76" s="26"/>
    </row>
    <row r="77" spans="1:5">
      <c r="A77" s="51" t="s">
        <v>44</v>
      </c>
      <c r="B77" s="51"/>
      <c r="C77" s="37" t="s">
        <v>45</v>
      </c>
      <c r="D77" s="40">
        <f>D78</f>
        <v>500000</v>
      </c>
      <c r="E77" s="26"/>
    </row>
    <row r="78" spans="1:5">
      <c r="A78" s="47">
        <v>3612</v>
      </c>
      <c r="B78" s="47">
        <v>6121</v>
      </c>
      <c r="C78" s="45" t="s">
        <v>180</v>
      </c>
      <c r="D78" s="35">
        <v>500000</v>
      </c>
      <c r="E78" s="34" t="s">
        <v>102</v>
      </c>
    </row>
    <row r="79" spans="1:5">
      <c r="A79" s="48">
        <v>3631</v>
      </c>
      <c r="B79" s="48"/>
      <c r="C79" s="49" t="s">
        <v>103</v>
      </c>
      <c r="D79" s="40">
        <f>SUM(D80:D82)</f>
        <v>37000</v>
      </c>
      <c r="E79" s="26"/>
    </row>
    <row r="80" spans="1:5">
      <c r="A80" s="47" t="s">
        <v>104</v>
      </c>
      <c r="B80" s="47" t="s">
        <v>105</v>
      </c>
      <c r="C80" s="52" t="s">
        <v>87</v>
      </c>
      <c r="D80" s="35">
        <v>25000</v>
      </c>
    </row>
    <row r="81" spans="1:9">
      <c r="A81" s="47">
        <v>3631</v>
      </c>
      <c r="B81" s="47">
        <v>5171</v>
      </c>
      <c r="C81" s="52" t="s">
        <v>63</v>
      </c>
      <c r="D81" s="35">
        <v>10000</v>
      </c>
      <c r="E81" s="26"/>
    </row>
    <row r="82" spans="1:9">
      <c r="A82" s="47">
        <v>3631</v>
      </c>
      <c r="B82" s="47">
        <v>5365</v>
      </c>
      <c r="C82" s="52" t="s">
        <v>182</v>
      </c>
      <c r="D82" s="35">
        <v>2000</v>
      </c>
      <c r="E82" s="26"/>
    </row>
    <row r="83" spans="1:9">
      <c r="A83" s="48">
        <v>3635</v>
      </c>
      <c r="B83" s="48"/>
      <c r="C83" s="49" t="s">
        <v>106</v>
      </c>
      <c r="D83" s="40">
        <f>D84</f>
        <v>250000</v>
      </c>
      <c r="E83" s="26"/>
    </row>
    <row r="84" spans="1:9">
      <c r="A84" s="47">
        <v>3635</v>
      </c>
      <c r="B84" s="47">
        <v>5169</v>
      </c>
      <c r="C84" s="45" t="s">
        <v>74</v>
      </c>
      <c r="D84" s="35">
        <v>250000</v>
      </c>
      <c r="E84" s="34" t="s">
        <v>107</v>
      </c>
    </row>
    <row r="85" spans="1:9">
      <c r="A85" s="51" t="s">
        <v>108</v>
      </c>
      <c r="B85" s="51"/>
      <c r="C85" s="37" t="s">
        <v>109</v>
      </c>
      <c r="D85" s="40">
        <f>SUM(D86:D88)</f>
        <v>700000</v>
      </c>
      <c r="E85" s="26"/>
    </row>
    <row r="86" spans="1:9">
      <c r="A86" s="47">
        <v>3639</v>
      </c>
      <c r="B86" s="47">
        <v>5169</v>
      </c>
      <c r="C86" s="45" t="s">
        <v>74</v>
      </c>
      <c r="D86" s="35">
        <v>100000</v>
      </c>
      <c r="E86" s="26"/>
    </row>
    <row r="87" spans="1:9">
      <c r="A87" s="47">
        <v>3639</v>
      </c>
      <c r="B87" s="47">
        <v>6122</v>
      </c>
      <c r="C87" s="45" t="s">
        <v>183</v>
      </c>
      <c r="D87" s="35">
        <v>500000</v>
      </c>
      <c r="E87" s="26" t="s">
        <v>184</v>
      </c>
    </row>
    <row r="88" spans="1:9">
      <c r="A88" s="50" t="s">
        <v>108</v>
      </c>
      <c r="B88" s="50" t="s">
        <v>110</v>
      </c>
      <c r="C88" s="33" t="s">
        <v>111</v>
      </c>
      <c r="D88" s="35">
        <v>100000</v>
      </c>
      <c r="E88" s="26"/>
    </row>
    <row r="89" spans="1:9">
      <c r="A89" s="51" t="s">
        <v>112</v>
      </c>
      <c r="B89" s="51"/>
      <c r="C89" s="37" t="s">
        <v>113</v>
      </c>
      <c r="D89" s="40">
        <f>SUM(D90:D91)</f>
        <v>510000</v>
      </c>
      <c r="E89" s="26"/>
    </row>
    <row r="90" spans="1:9">
      <c r="A90" s="50" t="s">
        <v>112</v>
      </c>
      <c r="B90" s="50" t="s">
        <v>73</v>
      </c>
      <c r="C90" s="33" t="s">
        <v>74</v>
      </c>
      <c r="D90" s="35">
        <v>310000</v>
      </c>
      <c r="E90" s="26"/>
    </row>
    <row r="91" spans="1:9">
      <c r="A91" s="50" t="s">
        <v>112</v>
      </c>
      <c r="B91" s="50" t="s">
        <v>60</v>
      </c>
      <c r="C91" s="33" t="s">
        <v>61</v>
      </c>
      <c r="D91" s="35">
        <v>200000</v>
      </c>
      <c r="E91" s="34" t="s">
        <v>114</v>
      </c>
    </row>
    <row r="92" spans="1:9">
      <c r="A92" s="51" t="s">
        <v>115</v>
      </c>
      <c r="B92" s="51"/>
      <c r="C92" s="37" t="s">
        <v>116</v>
      </c>
      <c r="D92" s="40">
        <f>SUM(D93:D97)</f>
        <v>221700</v>
      </c>
      <c r="E92" s="26"/>
      <c r="G92" s="4"/>
      <c r="I92" s="5"/>
    </row>
    <row r="93" spans="1:9">
      <c r="A93" s="50" t="s">
        <v>115</v>
      </c>
      <c r="B93" s="50" t="s">
        <v>117</v>
      </c>
      <c r="C93" s="33" t="s">
        <v>70</v>
      </c>
      <c r="D93" s="35">
        <v>110000</v>
      </c>
      <c r="E93" s="26"/>
    </row>
    <row r="94" spans="1:9">
      <c r="A94" s="47">
        <v>3745</v>
      </c>
      <c r="B94" s="47">
        <v>5169</v>
      </c>
      <c r="C94" s="45" t="s">
        <v>74</v>
      </c>
      <c r="D94" s="35">
        <v>24200</v>
      </c>
      <c r="E94" s="26"/>
    </row>
    <row r="95" spans="1:9">
      <c r="A95" s="47" t="s">
        <v>115</v>
      </c>
      <c r="B95" s="47" t="s">
        <v>62</v>
      </c>
      <c r="C95" s="52" t="s">
        <v>63</v>
      </c>
      <c r="D95" s="35">
        <v>27500</v>
      </c>
      <c r="E95" s="26"/>
    </row>
    <row r="96" spans="1:9">
      <c r="A96" s="47" t="s">
        <v>115</v>
      </c>
      <c r="B96" s="47" t="s">
        <v>62</v>
      </c>
      <c r="C96" s="52" t="s">
        <v>63</v>
      </c>
      <c r="D96" s="35">
        <v>50000</v>
      </c>
      <c r="E96" s="34" t="s">
        <v>118</v>
      </c>
    </row>
    <row r="97" spans="1:5">
      <c r="A97" s="47">
        <v>3745</v>
      </c>
      <c r="B97" s="47">
        <v>5139</v>
      </c>
      <c r="C97" s="52" t="s">
        <v>119</v>
      </c>
      <c r="D97" s="35">
        <v>10000</v>
      </c>
      <c r="E97" s="34" t="s">
        <v>176</v>
      </c>
    </row>
    <row r="98" spans="1:5">
      <c r="A98" s="51" t="s">
        <v>120</v>
      </c>
      <c r="B98" s="51"/>
      <c r="C98" s="37" t="s">
        <v>121</v>
      </c>
      <c r="D98" s="40">
        <f>D99</f>
        <v>5000</v>
      </c>
      <c r="E98" s="26"/>
    </row>
    <row r="99" spans="1:5">
      <c r="A99" s="47">
        <v>5213</v>
      </c>
      <c r="B99" s="47">
        <v>5903</v>
      </c>
      <c r="C99" s="45" t="s">
        <v>122</v>
      </c>
      <c r="D99" s="35">
        <v>5000</v>
      </c>
      <c r="E99" s="26"/>
    </row>
    <row r="100" spans="1:5">
      <c r="A100" s="48">
        <v>5311</v>
      </c>
      <c r="B100" s="48"/>
      <c r="C100" s="49" t="s">
        <v>123</v>
      </c>
      <c r="D100" s="40">
        <f>D101</f>
        <v>2000</v>
      </c>
      <c r="E100" s="26"/>
    </row>
    <row r="101" spans="1:5">
      <c r="A101" s="50" t="s">
        <v>124</v>
      </c>
      <c r="B101" s="50" t="s">
        <v>78</v>
      </c>
      <c r="C101" s="33" t="s">
        <v>79</v>
      </c>
      <c r="D101" s="35">
        <v>2000</v>
      </c>
      <c r="E101" s="26"/>
    </row>
    <row r="102" spans="1:5">
      <c r="A102" s="51" t="s">
        <v>125</v>
      </c>
      <c r="B102" s="51"/>
      <c r="C102" s="37" t="s">
        <v>126</v>
      </c>
      <c r="D102" s="40">
        <f>SUM(D103:D103)</f>
        <v>50000</v>
      </c>
      <c r="E102" s="26"/>
    </row>
    <row r="103" spans="1:5">
      <c r="A103" s="50" t="s">
        <v>125</v>
      </c>
      <c r="B103" s="50" t="s">
        <v>73</v>
      </c>
      <c r="C103" s="33" t="s">
        <v>74</v>
      </c>
      <c r="D103" s="35">
        <v>50000</v>
      </c>
      <c r="E103" s="26"/>
    </row>
    <row r="104" spans="1:5">
      <c r="A104" s="51" t="s">
        <v>127</v>
      </c>
      <c r="B104" s="51"/>
      <c r="C104" s="37" t="s">
        <v>128</v>
      </c>
      <c r="D104" s="40">
        <f>SUM(D105:D107)</f>
        <v>981000</v>
      </c>
      <c r="E104" s="26"/>
    </row>
    <row r="105" spans="1:5">
      <c r="A105" s="50" t="s">
        <v>127</v>
      </c>
      <c r="B105" s="50" t="s">
        <v>129</v>
      </c>
      <c r="C105" s="33" t="s">
        <v>130</v>
      </c>
      <c r="D105" s="35">
        <v>895000</v>
      </c>
      <c r="E105" s="26"/>
    </row>
    <row r="106" spans="1:5">
      <c r="A106" s="50" t="s">
        <v>127</v>
      </c>
      <c r="B106" s="50" t="s">
        <v>131</v>
      </c>
      <c r="C106" s="33" t="s">
        <v>132</v>
      </c>
      <c r="D106" s="35">
        <v>81000</v>
      </c>
      <c r="E106" s="26"/>
    </row>
    <row r="107" spans="1:5">
      <c r="A107" s="47">
        <v>6112</v>
      </c>
      <c r="B107" s="47">
        <v>5173</v>
      </c>
      <c r="C107" s="45" t="s">
        <v>133</v>
      </c>
      <c r="D107" s="35">
        <v>5000</v>
      </c>
      <c r="E107" s="26"/>
    </row>
    <row r="108" spans="1:5">
      <c r="A108" s="51">
        <v>6115</v>
      </c>
      <c r="B108" s="51"/>
      <c r="C108" s="37" t="s">
        <v>187</v>
      </c>
      <c r="D108" s="40">
        <f>SUM(D109:D114)</f>
        <v>23000</v>
      </c>
      <c r="E108" s="26"/>
    </row>
    <row r="109" spans="1:5">
      <c r="A109" s="47">
        <v>6115</v>
      </c>
      <c r="B109" s="47">
        <v>5021</v>
      </c>
      <c r="C109" s="45" t="s">
        <v>70</v>
      </c>
      <c r="D109" s="35">
        <v>15000</v>
      </c>
      <c r="E109" s="26"/>
    </row>
    <row r="110" spans="1:5">
      <c r="A110" s="47">
        <v>6115</v>
      </c>
      <c r="B110" s="47">
        <v>5139</v>
      </c>
      <c r="C110" s="33" t="s">
        <v>72</v>
      </c>
      <c r="D110" s="35">
        <v>4000</v>
      </c>
      <c r="E110" s="26"/>
    </row>
    <row r="111" spans="1:5">
      <c r="A111" s="47">
        <v>6115</v>
      </c>
      <c r="B111" s="47">
        <v>5154</v>
      </c>
      <c r="C111" s="45" t="s">
        <v>87</v>
      </c>
      <c r="D111" s="35">
        <v>1000</v>
      </c>
      <c r="E111" s="26"/>
    </row>
    <row r="112" spans="1:5">
      <c r="A112" s="47">
        <v>6115</v>
      </c>
      <c r="B112" s="47">
        <v>5161</v>
      </c>
      <c r="C112" s="45" t="s">
        <v>137</v>
      </c>
      <c r="D112" s="35">
        <v>500</v>
      </c>
      <c r="E112" s="26"/>
    </row>
    <row r="113" spans="1:5">
      <c r="A113" s="47">
        <v>6115</v>
      </c>
      <c r="B113" s="47">
        <v>5173</v>
      </c>
      <c r="C113" s="45" t="s">
        <v>133</v>
      </c>
      <c r="D113" s="35">
        <v>900</v>
      </c>
      <c r="E113" s="26"/>
    </row>
    <row r="114" spans="1:5">
      <c r="A114" s="47">
        <v>6115</v>
      </c>
      <c r="B114" s="47">
        <v>5175</v>
      </c>
      <c r="C114" s="45" t="s">
        <v>99</v>
      </c>
      <c r="D114" s="35">
        <v>1600</v>
      </c>
      <c r="E114" s="26"/>
    </row>
    <row r="115" spans="1:5">
      <c r="A115" s="48">
        <v>6171</v>
      </c>
      <c r="B115" s="48"/>
      <c r="C115" s="49" t="s">
        <v>134</v>
      </c>
      <c r="D115" s="40">
        <f>SUM(D116:D133)</f>
        <v>2249700</v>
      </c>
      <c r="E115" s="26"/>
    </row>
    <row r="116" spans="1:5">
      <c r="A116" s="47" t="s">
        <v>135</v>
      </c>
      <c r="B116" s="47" t="s">
        <v>117</v>
      </c>
      <c r="C116" s="52" t="s">
        <v>70</v>
      </c>
      <c r="D116" s="35">
        <v>150000</v>
      </c>
      <c r="E116" s="26"/>
    </row>
    <row r="117" spans="1:5">
      <c r="A117" s="47" t="s">
        <v>135</v>
      </c>
      <c r="B117" s="50" t="s">
        <v>71</v>
      </c>
      <c r="C117" s="33" t="s">
        <v>72</v>
      </c>
      <c r="D117" s="35">
        <v>3300</v>
      </c>
      <c r="E117" s="26"/>
    </row>
    <row r="118" spans="1:5">
      <c r="A118" s="47" t="s">
        <v>135</v>
      </c>
      <c r="B118" s="47">
        <v>5154</v>
      </c>
      <c r="C118" s="45" t="s">
        <v>87</v>
      </c>
      <c r="D118" s="35">
        <v>150000</v>
      </c>
      <c r="E118" s="26"/>
    </row>
    <row r="119" spans="1:5">
      <c r="A119" s="47" t="s">
        <v>135</v>
      </c>
      <c r="B119" s="50" t="s">
        <v>136</v>
      </c>
      <c r="C119" s="33" t="s">
        <v>137</v>
      </c>
      <c r="D119" s="35">
        <v>2200</v>
      </c>
      <c r="E119" s="26"/>
    </row>
    <row r="120" spans="1:5">
      <c r="A120" s="47" t="s">
        <v>135</v>
      </c>
      <c r="B120" s="50" t="s">
        <v>138</v>
      </c>
      <c r="C120" s="33" t="s">
        <v>139</v>
      </c>
      <c r="D120" s="35">
        <v>5500</v>
      </c>
      <c r="E120" s="26"/>
    </row>
    <row r="121" spans="1:5">
      <c r="A121" s="47" t="s">
        <v>135</v>
      </c>
      <c r="B121" s="50" t="s">
        <v>140</v>
      </c>
      <c r="C121" s="31" t="s">
        <v>141</v>
      </c>
      <c r="D121" s="35">
        <v>1000</v>
      </c>
      <c r="E121" s="26"/>
    </row>
    <row r="122" spans="1:5">
      <c r="A122" s="47" t="s">
        <v>135</v>
      </c>
      <c r="B122" s="50" t="s">
        <v>142</v>
      </c>
      <c r="C122" s="33" t="s">
        <v>143</v>
      </c>
      <c r="D122" s="35">
        <v>6600</v>
      </c>
      <c r="E122" s="26"/>
    </row>
    <row r="123" spans="1:5">
      <c r="A123" s="47" t="s">
        <v>135</v>
      </c>
      <c r="B123" s="47">
        <v>5168</v>
      </c>
      <c r="C123" s="45" t="s">
        <v>144</v>
      </c>
      <c r="D123" s="35">
        <v>35000</v>
      </c>
      <c r="E123" s="26"/>
    </row>
    <row r="124" spans="1:5">
      <c r="A124" s="47" t="s">
        <v>135</v>
      </c>
      <c r="B124" s="50" t="s">
        <v>73</v>
      </c>
      <c r="C124" s="33" t="s">
        <v>74</v>
      </c>
      <c r="D124" s="35">
        <v>71500</v>
      </c>
      <c r="E124" s="26"/>
    </row>
    <row r="125" spans="1:5">
      <c r="A125" s="47" t="s">
        <v>135</v>
      </c>
      <c r="B125" s="50" t="s">
        <v>62</v>
      </c>
      <c r="C125" s="33" t="s">
        <v>63</v>
      </c>
      <c r="D125" s="35">
        <v>10000</v>
      </c>
      <c r="E125" s="26"/>
    </row>
    <row r="126" spans="1:5">
      <c r="A126" s="47" t="s">
        <v>135</v>
      </c>
      <c r="B126" s="50" t="s">
        <v>98</v>
      </c>
      <c r="C126" s="33" t="s">
        <v>99</v>
      </c>
      <c r="D126" s="35">
        <v>5000</v>
      </c>
      <c r="E126" s="26"/>
    </row>
    <row r="127" spans="1:5">
      <c r="A127" s="47" t="s">
        <v>135</v>
      </c>
      <c r="B127" s="50" t="s">
        <v>145</v>
      </c>
      <c r="C127" s="33" t="s">
        <v>146</v>
      </c>
      <c r="D127" s="35">
        <v>1100</v>
      </c>
      <c r="E127" s="26"/>
    </row>
    <row r="128" spans="1:5">
      <c r="A128" s="47">
        <v>6171</v>
      </c>
      <c r="B128" s="50">
        <v>5194</v>
      </c>
      <c r="C128" s="33" t="s">
        <v>92</v>
      </c>
      <c r="D128" s="35">
        <v>0</v>
      </c>
      <c r="E128" s="26"/>
    </row>
    <row r="129" spans="1:7">
      <c r="A129" s="47" t="s">
        <v>135</v>
      </c>
      <c r="B129" s="50" t="s">
        <v>147</v>
      </c>
      <c r="C129" s="33" t="s">
        <v>148</v>
      </c>
      <c r="D129" s="35">
        <v>4000</v>
      </c>
      <c r="E129" s="26"/>
    </row>
    <row r="130" spans="1:7">
      <c r="A130" s="47" t="s">
        <v>135</v>
      </c>
      <c r="B130" s="50" t="s">
        <v>149</v>
      </c>
      <c r="C130" s="33" t="s">
        <v>150</v>
      </c>
      <c r="D130" s="35">
        <v>2000</v>
      </c>
      <c r="E130" s="26"/>
    </row>
    <row r="131" spans="1:7">
      <c r="A131" s="47" t="s">
        <v>135</v>
      </c>
      <c r="B131" s="50" t="s">
        <v>151</v>
      </c>
      <c r="C131" s="33" t="s">
        <v>152</v>
      </c>
      <c r="D131" s="35">
        <v>2500</v>
      </c>
      <c r="E131" s="26"/>
    </row>
    <row r="132" spans="1:7">
      <c r="A132" s="47" t="s">
        <v>135</v>
      </c>
      <c r="B132" s="50" t="s">
        <v>153</v>
      </c>
      <c r="C132" s="33" t="s">
        <v>154</v>
      </c>
      <c r="D132" s="35">
        <v>300000</v>
      </c>
      <c r="E132" s="26"/>
    </row>
    <row r="133" spans="1:7">
      <c r="A133" s="47" t="s">
        <v>135</v>
      </c>
      <c r="B133" s="50">
        <v>6121</v>
      </c>
      <c r="C133" s="33" t="s">
        <v>180</v>
      </c>
      <c r="D133" s="35">
        <v>1500000</v>
      </c>
      <c r="E133" s="34" t="s">
        <v>155</v>
      </c>
    </row>
    <row r="134" spans="1:7">
      <c r="A134" s="48" t="s">
        <v>52</v>
      </c>
      <c r="B134" s="51"/>
      <c r="C134" s="37" t="s">
        <v>53</v>
      </c>
      <c r="D134" s="40">
        <f>D135</f>
        <v>3500</v>
      </c>
    </row>
    <row r="135" spans="1:7">
      <c r="A135" s="50" t="s">
        <v>52</v>
      </c>
      <c r="B135" s="50" t="s">
        <v>140</v>
      </c>
      <c r="C135" s="33" t="s">
        <v>141</v>
      </c>
      <c r="D135" s="35">
        <v>3500</v>
      </c>
    </row>
    <row r="136" spans="1:7">
      <c r="A136" s="51" t="s">
        <v>156</v>
      </c>
      <c r="B136" s="51"/>
      <c r="C136" s="37" t="s">
        <v>157</v>
      </c>
      <c r="D136" s="40">
        <f>D137</f>
        <v>16000</v>
      </c>
      <c r="G136" s="4"/>
    </row>
    <row r="137" spans="1:7">
      <c r="A137" s="47">
        <v>6320</v>
      </c>
      <c r="B137" s="47">
        <v>5163</v>
      </c>
      <c r="C137" s="45" t="s">
        <v>141</v>
      </c>
      <c r="D137" s="35">
        <v>16000</v>
      </c>
    </row>
    <row r="138" spans="1:7">
      <c r="A138" s="51">
        <v>6330</v>
      </c>
      <c r="B138" s="51"/>
      <c r="C138" s="37" t="s">
        <v>188</v>
      </c>
      <c r="D138" s="40">
        <f>D139</f>
        <v>136000</v>
      </c>
    </row>
    <row r="139" spans="1:7">
      <c r="A139" s="47">
        <v>6330</v>
      </c>
      <c r="B139" s="47">
        <v>5349</v>
      </c>
      <c r="C139" s="45" t="s">
        <v>185</v>
      </c>
      <c r="D139" s="35">
        <v>136000</v>
      </c>
    </row>
    <row r="140" spans="1:7">
      <c r="A140" s="48">
        <v>6399</v>
      </c>
      <c r="B140" s="48"/>
      <c r="C140" s="49" t="s">
        <v>158</v>
      </c>
      <c r="D140" s="40">
        <f>D141</f>
        <v>40000</v>
      </c>
    </row>
    <row r="141" spans="1:7">
      <c r="A141" s="47">
        <v>6399</v>
      </c>
      <c r="B141" s="47">
        <v>5365</v>
      </c>
      <c r="C141" s="45" t="s">
        <v>159</v>
      </c>
      <c r="D141" s="35">
        <v>40000</v>
      </c>
    </row>
    <row r="142" spans="1:7">
      <c r="A142" s="48">
        <v>6402</v>
      </c>
      <c r="B142" s="48"/>
      <c r="C142" s="49" t="s">
        <v>160</v>
      </c>
      <c r="D142" s="40">
        <f>D143</f>
        <v>14400</v>
      </c>
    </row>
    <row r="143" spans="1:7">
      <c r="A143" s="50" t="s">
        <v>161</v>
      </c>
      <c r="B143" s="50" t="s">
        <v>162</v>
      </c>
      <c r="C143" s="33" t="s">
        <v>163</v>
      </c>
      <c r="D143" s="35">
        <v>14400</v>
      </c>
    </row>
    <row r="144" spans="1:7">
      <c r="A144" s="62" t="s">
        <v>164</v>
      </c>
      <c r="B144" s="62"/>
      <c r="C144" s="62"/>
      <c r="D144" s="42">
        <f>D40+D42+D44+D48+D55+D57+D60+D62+D65+D70+D74+D77+D79+D83+D85+D89+D92+D98+D100+D102+D104+D115+D134+D136+D140+D142+D108+D53+D138</f>
        <v>10955700</v>
      </c>
    </row>
    <row r="145" spans="1:4">
      <c r="A145" s="41"/>
      <c r="B145" s="41"/>
      <c r="C145" s="53" t="s">
        <v>189</v>
      </c>
      <c r="D145" s="42">
        <f>D144-D38</f>
        <v>2142600</v>
      </c>
    </row>
    <row r="146" spans="1:4">
      <c r="A146" s="58"/>
      <c r="B146" s="58"/>
      <c r="C146" s="54"/>
      <c r="D146" s="55">
        <f>D145+D38-D144</f>
        <v>0</v>
      </c>
    </row>
    <row r="147" spans="1:4">
      <c r="A147" s="26"/>
      <c r="B147" s="26"/>
      <c r="D147" s="26"/>
    </row>
    <row r="148" spans="1:4">
      <c r="A148" s="26"/>
      <c r="B148" s="26"/>
      <c r="D148" s="26"/>
    </row>
    <row r="149" spans="1:4">
      <c r="A149" s="59" t="s">
        <v>177</v>
      </c>
      <c r="B149" s="59"/>
      <c r="C149" s="59"/>
      <c r="D149" s="59"/>
    </row>
    <row r="150" spans="1:4">
      <c r="A150" s="59"/>
      <c r="B150" s="59"/>
      <c r="C150" s="59"/>
      <c r="D150" s="59"/>
    </row>
    <row r="152" spans="1:4">
      <c r="C152" s="26" t="s">
        <v>165</v>
      </c>
    </row>
    <row r="154" spans="1:4">
      <c r="C154" s="26" t="s">
        <v>166</v>
      </c>
    </row>
    <row r="156" spans="1:4">
      <c r="C156" s="26" t="s">
        <v>167</v>
      </c>
    </row>
    <row r="160" spans="1:4">
      <c r="C160" s="26" t="s">
        <v>168</v>
      </c>
    </row>
    <row r="163" spans="3:3">
      <c r="C163" s="26" t="s">
        <v>169</v>
      </c>
    </row>
  </sheetData>
  <mergeCells count="7">
    <mergeCell ref="A146:B146"/>
    <mergeCell ref="A149:D150"/>
    <mergeCell ref="A1:D2"/>
    <mergeCell ref="A3:D3"/>
    <mergeCell ref="A38:B38"/>
    <mergeCell ref="A39:D39"/>
    <mergeCell ref="A144:C144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abSelected="1" zoomScaleNormal="100" workbookViewId="0">
      <selection sqref="A1:C2"/>
    </sheetView>
  </sheetViews>
  <sheetFormatPr defaultRowHeight="14.4"/>
  <cols>
    <col min="1" max="1" width="6.109375"/>
    <col min="2" max="2" width="61.5546875" customWidth="1"/>
    <col min="3" max="3" width="15.33203125"/>
    <col min="4" max="1025" width="8.6640625"/>
  </cols>
  <sheetData>
    <row r="1" spans="1:3">
      <c r="A1" s="63" t="s">
        <v>196</v>
      </c>
      <c r="B1" s="63"/>
      <c r="C1" s="63"/>
    </row>
    <row r="2" spans="1:3">
      <c r="A2" s="63"/>
      <c r="B2" s="63"/>
      <c r="C2" s="63"/>
    </row>
    <row r="3" spans="1:3" ht="22.8">
      <c r="A3" s="64" t="s">
        <v>0</v>
      </c>
      <c r="B3" s="64"/>
      <c r="C3" s="64"/>
    </row>
    <row r="4" spans="1:3" ht="22.8">
      <c r="A4" s="3"/>
      <c r="B4" s="11" t="s">
        <v>1</v>
      </c>
      <c r="C4" s="12">
        <f>položky!D4</f>
        <v>5617100</v>
      </c>
    </row>
    <row r="5" spans="1:3">
      <c r="A5" s="13" t="s">
        <v>34</v>
      </c>
      <c r="B5" s="14" t="s">
        <v>35</v>
      </c>
      <c r="C5" s="12">
        <f>položky!D23</f>
        <v>55000</v>
      </c>
    </row>
    <row r="6" spans="1:3">
      <c r="A6" s="15" t="s">
        <v>38</v>
      </c>
      <c r="B6" s="14" t="s">
        <v>39</v>
      </c>
      <c r="C6" s="16">
        <f>položky!D25</f>
        <v>30000</v>
      </c>
    </row>
    <row r="7" spans="1:3">
      <c r="A7" s="15" t="s">
        <v>42</v>
      </c>
      <c r="B7" s="14" t="s">
        <v>43</v>
      </c>
      <c r="C7" s="16">
        <f>položky!D27</f>
        <v>240000</v>
      </c>
    </row>
    <row r="8" spans="1:3">
      <c r="A8" s="15" t="s">
        <v>44</v>
      </c>
      <c r="B8" s="14" t="s">
        <v>45</v>
      </c>
      <c r="C8" s="16">
        <f>položky!D29</f>
        <v>1650000</v>
      </c>
    </row>
    <row r="9" spans="1:3">
      <c r="A9" s="13" t="s">
        <v>48</v>
      </c>
      <c r="B9" s="14" t="s">
        <v>49</v>
      </c>
      <c r="C9" s="16">
        <f>položky!D32</f>
        <v>85000</v>
      </c>
    </row>
    <row r="10" spans="1:3">
      <c r="A10" s="13" t="s">
        <v>52</v>
      </c>
      <c r="B10" s="14" t="s">
        <v>53</v>
      </c>
      <c r="C10" s="16">
        <f>položky!D34</f>
        <v>1000000</v>
      </c>
    </row>
    <row r="11" spans="1:3">
      <c r="A11" s="13" t="s">
        <v>190</v>
      </c>
      <c r="B11" s="14" t="s">
        <v>188</v>
      </c>
      <c r="C11" s="16">
        <f>položky!D36</f>
        <v>136000</v>
      </c>
    </row>
    <row r="12" spans="1:3">
      <c r="A12" s="2"/>
      <c r="B12" s="2" t="s">
        <v>56</v>
      </c>
      <c r="C12" s="6">
        <f>SUM(C4:C11)</f>
        <v>8813100</v>
      </c>
    </row>
    <row r="13" spans="1:3" ht="22.8">
      <c r="A13" s="64" t="s">
        <v>57</v>
      </c>
      <c r="B13" s="64"/>
      <c r="C13" s="64"/>
    </row>
    <row r="14" spans="1:3">
      <c r="A14" s="17" t="s">
        <v>58</v>
      </c>
      <c r="B14" s="18" t="s">
        <v>59</v>
      </c>
      <c r="C14" s="19">
        <f>položky!D40</f>
        <v>350000</v>
      </c>
    </row>
    <row r="15" spans="1:3">
      <c r="A15" s="17">
        <v>2212</v>
      </c>
      <c r="B15" s="18" t="s">
        <v>64</v>
      </c>
      <c r="C15" s="16">
        <f>položky!D42</f>
        <v>50000</v>
      </c>
    </row>
    <row r="16" spans="1:3">
      <c r="A16" s="17" t="s">
        <v>66</v>
      </c>
      <c r="B16" s="18" t="s">
        <v>67</v>
      </c>
      <c r="C16" s="16">
        <f>položky!D44</f>
        <v>540000</v>
      </c>
    </row>
    <row r="17" spans="1:3">
      <c r="A17" s="17" t="s">
        <v>42</v>
      </c>
      <c r="B17" s="18" t="s">
        <v>43</v>
      </c>
      <c r="C17" s="16">
        <f>položky!D48</f>
        <v>3617400</v>
      </c>
    </row>
    <row r="18" spans="1:3">
      <c r="A18" s="17" t="s">
        <v>181</v>
      </c>
      <c r="B18" s="18" t="s">
        <v>186</v>
      </c>
      <c r="C18" s="16">
        <f>položky!D53</f>
        <v>10000</v>
      </c>
    </row>
    <row r="19" spans="1:3">
      <c r="A19" s="17" t="s">
        <v>76</v>
      </c>
      <c r="B19" s="18" t="s">
        <v>77</v>
      </c>
      <c r="C19" s="16">
        <f>položky!D55</f>
        <v>60000</v>
      </c>
    </row>
    <row r="20" spans="1:3">
      <c r="A20" s="17" t="s">
        <v>80</v>
      </c>
      <c r="B20" s="18" t="s">
        <v>81</v>
      </c>
      <c r="C20" s="16">
        <f>položky!D57</f>
        <v>8000</v>
      </c>
    </row>
    <row r="21" spans="1:3">
      <c r="A21" s="20">
        <v>3319</v>
      </c>
      <c r="B21" s="21" t="s">
        <v>83</v>
      </c>
      <c r="C21" s="16">
        <f>položky!D60</f>
        <v>5000</v>
      </c>
    </row>
    <row r="22" spans="1:3">
      <c r="A22" s="22" t="s">
        <v>85</v>
      </c>
      <c r="B22" s="18" t="s">
        <v>86</v>
      </c>
      <c r="C22" s="16">
        <f>položky!D62</f>
        <v>504000</v>
      </c>
    </row>
    <row r="23" spans="1:3">
      <c r="A23" s="20">
        <v>3399</v>
      </c>
      <c r="B23" s="21" t="s">
        <v>89</v>
      </c>
      <c r="C23" s="16">
        <f>položky!D65</f>
        <v>27000</v>
      </c>
    </row>
    <row r="24" spans="1:3">
      <c r="A24" s="22" t="s">
        <v>96</v>
      </c>
      <c r="B24" s="18" t="s">
        <v>97</v>
      </c>
      <c r="C24" s="16">
        <f>položky!D70</f>
        <v>25000</v>
      </c>
    </row>
    <row r="25" spans="1:3">
      <c r="A25" s="22" t="s">
        <v>100</v>
      </c>
      <c r="B25" s="18" t="s">
        <v>101</v>
      </c>
      <c r="C25" s="16">
        <f>položky!D74</f>
        <v>20000</v>
      </c>
    </row>
    <row r="26" spans="1:3">
      <c r="A26" s="22" t="s">
        <v>44</v>
      </c>
      <c r="B26" s="18" t="s">
        <v>45</v>
      </c>
      <c r="C26" s="16">
        <f>položky!D77</f>
        <v>500000</v>
      </c>
    </row>
    <row r="27" spans="1:3">
      <c r="A27" s="20">
        <v>3631</v>
      </c>
      <c r="B27" s="21" t="s">
        <v>103</v>
      </c>
      <c r="C27" s="16">
        <f>položky!D79</f>
        <v>37000</v>
      </c>
    </row>
    <row r="28" spans="1:3">
      <c r="A28" s="20">
        <v>3635</v>
      </c>
      <c r="B28" s="21" t="s">
        <v>106</v>
      </c>
      <c r="C28" s="16">
        <f>položky!D83</f>
        <v>250000</v>
      </c>
    </row>
    <row r="29" spans="1:3">
      <c r="A29" s="22" t="s">
        <v>108</v>
      </c>
      <c r="B29" s="18" t="s">
        <v>109</v>
      </c>
      <c r="C29" s="16">
        <f>položky!D85</f>
        <v>700000</v>
      </c>
    </row>
    <row r="30" spans="1:3">
      <c r="A30" s="22" t="s">
        <v>112</v>
      </c>
      <c r="B30" s="18" t="s">
        <v>113</v>
      </c>
      <c r="C30" s="16">
        <f>položky!D89</f>
        <v>510000</v>
      </c>
    </row>
    <row r="31" spans="1:3">
      <c r="A31" s="22" t="s">
        <v>115</v>
      </c>
      <c r="B31" s="18" t="s">
        <v>116</v>
      </c>
      <c r="C31" s="16">
        <f>položky!D92</f>
        <v>221700</v>
      </c>
    </row>
    <row r="32" spans="1:3">
      <c r="A32" s="22" t="s">
        <v>120</v>
      </c>
      <c r="B32" s="18" t="s">
        <v>121</v>
      </c>
      <c r="C32" s="16">
        <f>položky!D98</f>
        <v>5000</v>
      </c>
    </row>
    <row r="33" spans="1:3">
      <c r="A33" s="20">
        <v>5311</v>
      </c>
      <c r="B33" s="21" t="s">
        <v>123</v>
      </c>
      <c r="C33" s="16">
        <f>položky!D100</f>
        <v>2000</v>
      </c>
    </row>
    <row r="34" spans="1:3">
      <c r="A34" s="22" t="s">
        <v>125</v>
      </c>
      <c r="B34" s="18" t="s">
        <v>126</v>
      </c>
      <c r="C34" s="16">
        <f>položky!D102</f>
        <v>50000</v>
      </c>
    </row>
    <row r="35" spans="1:3">
      <c r="A35" s="22" t="s">
        <v>127</v>
      </c>
      <c r="B35" s="18" t="s">
        <v>128</v>
      </c>
      <c r="C35" s="16">
        <f>položky!D104</f>
        <v>981000</v>
      </c>
    </row>
    <row r="36" spans="1:3">
      <c r="A36" s="22">
        <v>6115</v>
      </c>
      <c r="B36" s="18" t="s">
        <v>187</v>
      </c>
      <c r="C36" s="16">
        <f>položky!D108</f>
        <v>23000</v>
      </c>
    </row>
    <row r="37" spans="1:3">
      <c r="A37" s="20">
        <v>6171</v>
      </c>
      <c r="B37" s="21" t="s">
        <v>134</v>
      </c>
      <c r="C37" s="16">
        <f>položky!D115</f>
        <v>2249700</v>
      </c>
    </row>
    <row r="38" spans="1:3">
      <c r="A38" s="20" t="s">
        <v>52</v>
      </c>
      <c r="B38" s="18" t="s">
        <v>53</v>
      </c>
      <c r="C38" s="16">
        <f>položky!D134</f>
        <v>3500</v>
      </c>
    </row>
    <row r="39" spans="1:3">
      <c r="A39" s="22" t="s">
        <v>156</v>
      </c>
      <c r="B39" s="18" t="s">
        <v>157</v>
      </c>
      <c r="C39" s="16">
        <f>položky!D136</f>
        <v>16000</v>
      </c>
    </row>
    <row r="40" spans="1:3">
      <c r="A40" s="22">
        <v>6330</v>
      </c>
      <c r="B40" s="18" t="s">
        <v>188</v>
      </c>
      <c r="C40" s="16">
        <f>položky!D138</f>
        <v>136000</v>
      </c>
    </row>
    <row r="41" spans="1:3">
      <c r="A41" s="20">
        <v>6399</v>
      </c>
      <c r="B41" s="21" t="s">
        <v>158</v>
      </c>
      <c r="C41" s="16">
        <f>položky!D140</f>
        <v>40000</v>
      </c>
    </row>
    <row r="42" spans="1:3">
      <c r="A42" s="20">
        <v>6402</v>
      </c>
      <c r="B42" s="21" t="s">
        <v>160</v>
      </c>
      <c r="C42" s="16">
        <f>položky!D142</f>
        <v>14400</v>
      </c>
    </row>
    <row r="43" spans="1:3">
      <c r="A43" s="65" t="s">
        <v>164</v>
      </c>
      <c r="B43" s="65"/>
      <c r="C43" s="6">
        <f>SUM(C14:C42)</f>
        <v>10955700</v>
      </c>
    </row>
    <row r="44" spans="1:3">
      <c r="A44" s="7"/>
      <c r="B44" s="25" t="s">
        <v>189</v>
      </c>
      <c r="C44" s="8">
        <f>C43-C12</f>
        <v>2142600</v>
      </c>
    </row>
    <row r="45" spans="1:3">
      <c r="A45" s="1"/>
      <c r="B45" s="9"/>
      <c r="C45" s="10">
        <v>0</v>
      </c>
    </row>
    <row r="46" spans="1:3">
      <c r="A46" s="66" t="s">
        <v>194</v>
      </c>
      <c r="B46" s="66"/>
      <c r="C46" s="66"/>
    </row>
    <row r="47" spans="1:3">
      <c r="A47" s="66"/>
      <c r="B47" s="66"/>
      <c r="C47" s="66"/>
    </row>
    <row r="48" spans="1:3">
      <c r="A48" t="s">
        <v>195</v>
      </c>
    </row>
    <row r="50" spans="1:3">
      <c r="A50" s="23"/>
      <c r="C50" s="24"/>
    </row>
    <row r="51" spans="1:3">
      <c r="A51" s="23"/>
      <c r="C51" s="24"/>
    </row>
    <row r="52" spans="1:3">
      <c r="A52" s="23"/>
      <c r="C52" s="24"/>
    </row>
    <row r="53" spans="1:3">
      <c r="A53" s="23"/>
      <c r="C53" s="24"/>
    </row>
    <row r="54" spans="1:3">
      <c r="A54" s="23"/>
      <c r="C54" s="24"/>
    </row>
    <row r="55" spans="1:3">
      <c r="A55" s="23"/>
      <c r="C55" s="24"/>
    </row>
    <row r="56" spans="1:3">
      <c r="A56" s="23"/>
      <c r="C56" s="24"/>
    </row>
    <row r="57" spans="1:3">
      <c r="A57" s="23"/>
      <c r="C57" s="24"/>
    </row>
    <row r="58" spans="1:3">
      <c r="A58" s="23"/>
      <c r="C58" s="24"/>
    </row>
    <row r="59" spans="1:3">
      <c r="A59" s="23"/>
      <c r="C59" s="24"/>
    </row>
    <row r="60" spans="1:3">
      <c r="A60" s="23"/>
      <c r="C60" s="24"/>
    </row>
    <row r="61" spans="1:3">
      <c r="A61" s="23"/>
      <c r="C61" s="24"/>
    </row>
    <row r="62" spans="1:3">
      <c r="A62" s="23"/>
      <c r="C62" s="24"/>
    </row>
  </sheetData>
  <mergeCells count="5">
    <mergeCell ref="A1:C2"/>
    <mergeCell ref="A3:C3"/>
    <mergeCell ref="A13:C13"/>
    <mergeCell ref="A43:B43"/>
    <mergeCell ref="A46:C47"/>
  </mergeCells>
  <pageMargins left="0.7" right="0.7" top="0.78749999999999998" bottom="0.78749999999999998" header="0.51180555555555496" footer="0.51180555555555496"/>
  <pageSetup paperSize="9" firstPageNumber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/>
  <cols>
    <col min="1" max="1025" width="8.66406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položky</vt:lpstr>
      <vt:lpstr>Rozpočet ke zveřejnění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Miluše Bucharová</cp:lastModifiedBy>
  <cp:revision>7</cp:revision>
  <cp:lastPrinted>2025-11-27T09:56:24Z</cp:lastPrinted>
  <dcterms:created xsi:type="dcterms:W3CDTF">2014-11-26T22:35:58Z</dcterms:created>
  <dcterms:modified xsi:type="dcterms:W3CDTF">2025-12-16T16:44:02Z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defa4170-0d19-0005-0004-bc88714345d2_ActionId">
    <vt:lpwstr>8bc02fd7-4fb4-4dca-a46c-84ad77832bbb</vt:lpwstr>
  </property>
  <property fmtid="{D5CDD505-2E9C-101B-9397-08002B2CF9AE}" pid="7" name="MSIP_Label_defa4170-0d19-0005-0004-bc88714345d2_ContentBits">
    <vt:lpwstr>0</vt:lpwstr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etDate">
    <vt:lpwstr>2023-10-29T16:46:57Z</vt:lpwstr>
  </property>
  <property fmtid="{D5CDD505-2E9C-101B-9397-08002B2CF9AE}" pid="12" name="MSIP_Label_defa4170-0d19-0005-0004-bc88714345d2_SiteId">
    <vt:lpwstr>ce0b8fd1-0b8f-49ed-833d-7f27ef800055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</Properties>
</file>